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190" yWindow="615" windowWidth="13230" windowHeight="11760" firstSheet="1" activeTab="1"/>
  </bookViews>
  <sheets>
    <sheet name="Oktober" sheetId="1" state="hidden" r:id="rId1"/>
    <sheet name="Tswana" sheetId="2" r:id="rId2"/>
  </sheets>
  <externalReferences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<sst xmlns="http://schemas.openxmlformats.org/spreadsheetml/2006/main" count="265" uniqueCount="148">
  <si>
    <t>WHEAT / KORONG</t>
  </si>
  <si>
    <t>SMB-112013</t>
  </si>
  <si>
    <t>Monthly announcement of information / Kitsiso ya kgwedi le kgwedi ya tshedimosetso (1)</t>
  </si>
  <si>
    <t>2013/14 Year (October - September) / Ngwaga wa 2013/14 (Diphalane - Lwetse) (2)</t>
  </si>
  <si>
    <t>ton/tono</t>
  </si>
  <si>
    <t>October 2013</t>
  </si>
  <si>
    <t>Diphalane 2013</t>
  </si>
  <si>
    <t>October 2012</t>
  </si>
  <si>
    <t>2013/11/22</t>
  </si>
  <si>
    <t>Preliminary/Tsa matseno</t>
  </si>
  <si>
    <t>Diphalane 2012</t>
  </si>
  <si>
    <t>Human</t>
  </si>
  <si>
    <t>Feed</t>
  </si>
  <si>
    <t>Total</t>
  </si>
  <si>
    <t>%</t>
  </si>
  <si>
    <t>Setho</t>
  </si>
  <si>
    <t>Furu</t>
  </si>
  <si>
    <t>Palogotlhe</t>
  </si>
  <si>
    <t>+/- (3)</t>
  </si>
  <si>
    <t>English</t>
  </si>
  <si>
    <t>Setswana</t>
  </si>
  <si>
    <t>1 October/Diphalane 2013</t>
  </si>
  <si>
    <t>1 October/Diphalane 2012</t>
  </si>
  <si>
    <t>(a) Opening stock</t>
  </si>
  <si>
    <t>(a) Dithoto tsa go simolola</t>
  </si>
  <si>
    <t>(b) Acquisition</t>
  </si>
  <si>
    <t>(b) Kamogelo</t>
  </si>
  <si>
    <t>Deliveries directly from farms (i)</t>
  </si>
  <si>
    <t>Kgorosodithoto ka tlhamalalo go tswa dipolaseng (i)</t>
  </si>
  <si>
    <t>Imports destined for RSA</t>
  </si>
  <si>
    <t>Ditswantle tse di totisitsweng Repaboliki ya Aforika Borwa</t>
  </si>
  <si>
    <t xml:space="preserve"> </t>
  </si>
  <si>
    <t>(c) Utilisation</t>
  </si>
  <si>
    <t>(c) Tiriso</t>
  </si>
  <si>
    <t>Processed for the local market:</t>
  </si>
  <si>
    <t>Siamiseditsweng mebaraka ya selegae:</t>
  </si>
  <si>
    <t>Human consumption (iii)</t>
  </si>
  <si>
    <t>Dijego tsa batho (iii)</t>
  </si>
  <si>
    <t>Animal feed</t>
  </si>
  <si>
    <t>Furu ya diphologolo</t>
  </si>
  <si>
    <t>Gristing</t>
  </si>
  <si>
    <t>Tshilo</t>
  </si>
  <si>
    <t>Bio-fuel</t>
  </si>
  <si>
    <t>Baofuele</t>
  </si>
  <si>
    <t xml:space="preserve">Withdrawn by producers </t>
  </si>
  <si>
    <t>Gogetswe morago ke bantshadikuno</t>
  </si>
  <si>
    <t>Released to end-consumer(s)</t>
  </si>
  <si>
    <t>Gololetswe badirisi ba bofelo</t>
  </si>
  <si>
    <t>Seed for planting purposes</t>
  </si>
  <si>
    <t>Peo ya maikaelelo a go jwala</t>
  </si>
  <si>
    <t>(d) RSA Exports (5)</t>
  </si>
  <si>
    <t>(d) Diromelwantle tsa Repaboliki ya Aforika Borwa (5)</t>
  </si>
  <si>
    <t>Products (ii)</t>
  </si>
  <si>
    <t>Dikuno (ii)</t>
  </si>
  <si>
    <t>African countries</t>
  </si>
  <si>
    <t>Dinaga tsa Aforika</t>
  </si>
  <si>
    <t>Other countries</t>
  </si>
  <si>
    <t>Dinaga tse dingwe</t>
  </si>
  <si>
    <t>Whole wheat</t>
  </si>
  <si>
    <t>Korong e e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</si>
  <si>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</si>
  <si>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</si>
  <si>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</si>
  <si>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</si>
  <si>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</si>
  <si>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</si>
  <si>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</si>
  <si>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gotlhegotlhe(-)</t>
  </si>
  <si>
    <t>Surplus(-)/Deficit(+) (iv)</t>
  </si>
  <si>
    <t>Difetiso(-)/Tlhaelo(+) (iv)</t>
  </si>
  <si>
    <t>31 October/Diphalane 2013</t>
  </si>
  <si>
    <t>31 October/Diphalane 2012</t>
  </si>
  <si>
    <t>(f) Unutilised stock (a+b-c-d-e)</t>
  </si>
  <si>
    <t>(f) Dithoto tse di sa dirisiwang (a+b-c-d-e)</t>
  </si>
  <si>
    <t>(g) Stock stored at: (6)</t>
  </si>
  <si>
    <t>(g) Dithoto tse di beilweng kwa: (6)</t>
  </si>
  <si>
    <t>Storers and traders</t>
  </si>
  <si>
    <t>Babolokadithoto le bagwebi</t>
  </si>
  <si>
    <t>Processors</t>
  </si>
  <si>
    <t>Badiradikuno</t>
  </si>
  <si>
    <t>(h) Imports destined for exports</t>
  </si>
  <si>
    <t>(h) Ditswantle tse di ikaeletsweng go</t>
  </si>
  <si>
    <t xml:space="preserve">not included in the above </t>
  </si>
  <si>
    <t>romelwa ntle tse di sa akarediwang mo</t>
  </si>
  <si>
    <t>information</t>
  </si>
  <si>
    <t xml:space="preserve"> tshedimosetsong e e fa godimo</t>
  </si>
  <si>
    <t>Opening stock</t>
  </si>
  <si>
    <t>Dithoto tsa go simolola</t>
  </si>
  <si>
    <t>Imported</t>
  </si>
  <si>
    <t>Tse di ntswang ntle</t>
  </si>
  <si>
    <t>Exported</t>
  </si>
  <si>
    <t>Tse di romelwang ntle</t>
  </si>
  <si>
    <t>Stock surplus(-)/deficit(+)</t>
  </si>
  <si>
    <t>Difetiso(-)/Tlhaelo(+) ya dithoto</t>
  </si>
  <si>
    <t>Closing stock</t>
  </si>
  <si>
    <t>Dithoto tsa ho tswala</t>
  </si>
  <si>
    <t xml:space="preserve">                               Producer deliveries directly from farms (ton):</t>
  </si>
  <si>
    <t>(i)</t>
  </si>
  <si>
    <t>Kgorosodithoto ya bantshadikuno go tswa dipolaseng ka tlhamalalo (tono):</t>
  </si>
  <si>
    <t>August 2013</t>
  </si>
  <si>
    <t>Phatwe 2013</t>
  </si>
  <si>
    <t>September 2013</t>
  </si>
  <si>
    <t>Lwetse 2013</t>
  </si>
  <si>
    <t>Wheat equivalent.</t>
  </si>
  <si>
    <t>(ii)</t>
  </si>
  <si>
    <t>Selekana le korong.</t>
  </si>
  <si>
    <t>Processed for drinkable alcohol included.</t>
  </si>
  <si>
    <t>(iii)</t>
  </si>
  <si>
    <t>E tlhotlhilwe le go fetolelwa go ka nna seno/senotagi.</t>
  </si>
  <si>
    <t>Due to certain market conditions, wheat suitable for human consumption has been used for animal feed.</t>
  </si>
  <si>
    <t>(iv)</t>
  </si>
  <si>
    <t>Ka ntlha ya maemo a a rileng a mebaraka, korong e e siametseng go jewa ke batho, e dirisitswe go fepa diphologolo.</t>
  </si>
  <si>
    <t>Also refer to general footnotes.</t>
  </si>
  <si>
    <t>(v)</t>
  </si>
  <si>
    <t>O ka leba gape go nthanatlhaloso tsa kakaretso.</t>
  </si>
  <si>
    <t>Progressive/Tswelelang pele</t>
  </si>
  <si>
    <t xml:space="preserve">Preliminary/Tsa matseno  </t>
  </si>
  <si>
    <t xml:space="preserve">Imported </t>
  </si>
  <si>
    <t xml:space="preserve">Closing stock </t>
  </si>
  <si>
    <t>Human consumption (ii)</t>
  </si>
  <si>
    <t>Products (i)</t>
  </si>
  <si>
    <t>Surplus(-)/Deficit(+)(iii)</t>
  </si>
  <si>
    <t>Kgorosodithoto ka tlhamalalo go tswa dipolaseng</t>
  </si>
  <si>
    <t>Dijego tsa batho (ii)</t>
  </si>
  <si>
    <t>Dikuno (i)</t>
  </si>
  <si>
    <t>Difetiso(-)/Tlhaelo(+)(iii)</t>
  </si>
  <si>
    <t xml:space="preserve">Monthly announcement of data / Kitsiso ya kgwedi le kgwedi  ya tshedimosetso (1) </t>
  </si>
  <si>
    <t>2014/15 Year (October - September) / Ngwaga wa 2014/15 (Diphalane - Lwetse) (2)</t>
  </si>
  <si>
    <t>1 October/Diphalane 2014</t>
  </si>
  <si>
    <t>Due to certain market conditions, wheat suitable for human comsumption has been used for animal feed.</t>
  </si>
  <si>
    <t>Ka ntlha ya gore korong e e rometsweng jaaka dijo tsa "batho" e amogetswe mme ya diriswa jaaka dijo tsa diphologolo.</t>
  </si>
  <si>
    <t>Also refer to general foot notes.</t>
  </si>
  <si>
    <t>O ka leba gape go ntlhanatlhaloso tsa kakaretso.</t>
  </si>
  <si>
    <t>Deliveries directly from farms</t>
  </si>
  <si>
    <t>March 2015</t>
  </si>
  <si>
    <t>Mopitlwe 2015</t>
  </si>
  <si>
    <t>1 March/Mopitlwe 2015</t>
  </si>
  <si>
    <t>31 March/Mopitlwe 2015</t>
  </si>
  <si>
    <t>SMD-052015</t>
  </si>
  <si>
    <t>April 2015</t>
  </si>
  <si>
    <t>Moranang 2015</t>
  </si>
  <si>
    <t>October 2014 - April 2015</t>
  </si>
  <si>
    <t>October 2013 - April 2014</t>
  </si>
  <si>
    <t>Diphalane 2014 - Moranang 2015</t>
  </si>
  <si>
    <t>Diphalane 2013 - Moranang 2014</t>
  </si>
  <si>
    <t>1 April/Moranang 2015</t>
  </si>
  <si>
    <t>30 April/Moranang 2015</t>
  </si>
  <si>
    <t>30 April/Moranang 2014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</si>
</sst>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#\ ###\ ##0"/>
    <numFmt numFmtId="165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b/>
      <sz val="26"/>
      <color indexed="8"/>
      <name val="Arial Narrow"/>
      <family val="2"/>
    </font>
    <font>
      <b/>
      <sz val="24"/>
      <color indexed="8"/>
      <name val="Arial Narrow"/>
      <family val="2"/>
    </font>
    <font>
      <sz val="24"/>
      <name val="Arial Narrow"/>
      <family val="2"/>
    </font>
    <font>
      <sz val="24"/>
      <color indexed="8"/>
      <name val="Arial Narrow"/>
      <family val="2"/>
    </font>
    <font>
      <sz val="24"/>
      <color indexed="62"/>
      <name val="Arial Narrow"/>
      <family val="2"/>
    </font>
    <font>
      <i/>
      <sz val="24"/>
      <name val="Arial Narrow"/>
      <family val="2"/>
    </font>
    <font>
      <sz val="22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 style="thin"/>
      <top style="thin"/>
      <bottom/>
    </border>
    <border>
      <left style="medium"/>
      <right/>
      <top/>
      <bottom style="thin"/>
    </border>
    <border>
      <left style="thin"/>
      <right style="thin"/>
      <top/>
      <bottom style="thin"/>
    </border>
    <border>
      <left/>
      <right style="medium"/>
      <top/>
      <bottom style="thin"/>
    </border>
    <border>
      <left/>
      <right/>
      <top style="medium"/>
      <bottom style="medium"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4">
    <xf numFmtId="0" fontId="0" fillId="0" borderId="0" xfId="0" applyFont="1" applyAlignment="1">
      <alignment/>
    </xf>
    <xf numFmtId="0" fontId="7" fillId="0" borderId="10" xfId="55" applyNumberFormat="1" applyFont="1" applyFill="1" applyBorder="1" applyAlignment="1">
      <alignment horizontal="center" vertical="center"/>
      <protection/>
    </xf>
    <xf numFmtId="0" fontId="7" fillId="0" borderId="11" xfId="55" applyNumberFormat="1" applyFont="1" applyFill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12" xfId="55" applyNumberFormat="1" applyFont="1" applyFill="1" applyBorder="1" applyAlignment="1">
      <alignment horizontal="center" vertical="center"/>
      <protection/>
    </xf>
    <xf numFmtId="0" fontId="7" fillId="0" borderId="13" xfId="55" applyNumberFormat="1" applyFont="1" applyFill="1" applyBorder="1" applyAlignment="1">
      <alignment horizontal="center" vertical="center"/>
      <protection/>
    </xf>
    <xf numFmtId="0" fontId="7" fillId="0" borderId="14" xfId="55" applyNumberFormat="1" applyFont="1" applyFill="1" applyBorder="1" applyAlignment="1">
      <alignment horizontal="center" vertical="center"/>
      <protection/>
    </xf>
    <xf numFmtId="17" fontId="7" fillId="0" borderId="15" xfId="55" applyNumberFormat="1" applyFont="1" applyFill="1" applyBorder="1" applyAlignment="1">
      <alignment horizontal="center" vertical="center"/>
      <protection/>
    </xf>
    <xf numFmtId="0" fontId="7" fillId="0" borderId="16" xfId="55" applyFont="1" applyFill="1" applyBorder="1" applyAlignment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11" xfId="55" applyFont="1" applyFill="1" applyBorder="1" applyAlignment="1" quotePrefix="1">
      <alignment horizontal="center" vertical="center"/>
      <protection/>
    </xf>
    <xf numFmtId="0" fontId="7" fillId="0" borderId="18" xfId="55" applyNumberFormat="1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164" fontId="7" fillId="0" borderId="20" xfId="0" applyNumberFormat="1" applyFont="1" applyFill="1" applyBorder="1" applyAlignment="1">
      <alignment vertical="center"/>
    </xf>
    <xf numFmtId="164" fontId="7" fillId="0" borderId="21" xfId="0" applyNumberFormat="1" applyFont="1" applyFill="1" applyBorder="1" applyAlignment="1">
      <alignment vertical="center"/>
    </xf>
    <xf numFmtId="164" fontId="7" fillId="0" borderId="22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>
      <alignment horizontal="right" vertical="center"/>
    </xf>
    <xf numFmtId="0" fontId="3" fillId="0" borderId="0" xfId="55" applyFont="1" applyFill="1" applyBorder="1" applyAlignment="1">
      <alignment horizontal="right" vertical="center"/>
      <protection/>
    </xf>
    <xf numFmtId="0" fontId="7" fillId="0" borderId="0" xfId="55" applyFont="1" applyFill="1" applyAlignment="1">
      <alignment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165" fontId="7" fillId="0" borderId="23" xfId="0" applyNumberFormat="1" applyFont="1" applyFill="1" applyBorder="1" applyAlignment="1">
      <alignment horizontal="left" vertical="center"/>
    </xf>
    <xf numFmtId="0" fontId="7" fillId="0" borderId="0" xfId="55" applyFont="1" applyFill="1" applyBorder="1" applyAlignment="1">
      <alignment vertical="center"/>
      <protection/>
    </xf>
    <xf numFmtId="165" fontId="7" fillId="0" borderId="0" xfId="0" applyNumberFormat="1" applyFont="1" applyFill="1" applyBorder="1" applyAlignment="1">
      <alignment horizontal="left" vertical="center"/>
    </xf>
    <xf numFmtId="0" fontId="3" fillId="0" borderId="19" xfId="55" applyNumberFormat="1" applyFont="1" applyFill="1" applyBorder="1" applyAlignment="1">
      <alignment vertical="center"/>
      <protection/>
    </xf>
    <xf numFmtId="0" fontId="7" fillId="0" borderId="0" xfId="55" applyNumberFormat="1" applyFont="1" applyFill="1" applyBorder="1" applyAlignment="1">
      <alignment vertical="center"/>
      <protection/>
    </xf>
    <xf numFmtId="165" fontId="7" fillId="0" borderId="24" xfId="0" applyNumberFormat="1" applyFont="1" applyFill="1" applyBorder="1" applyAlignment="1">
      <alignment horizontal="left" vertical="center"/>
    </xf>
    <xf numFmtId="0" fontId="9" fillId="0" borderId="0" xfId="55" applyNumberFormat="1" applyFont="1" applyFill="1" applyBorder="1" applyAlignment="1">
      <alignment horizontal="left" vertical="center"/>
      <protection/>
    </xf>
    <xf numFmtId="0" fontId="7" fillId="0" borderId="0" xfId="55" applyNumberFormat="1" applyFont="1" applyFill="1" applyBorder="1" applyAlignment="1">
      <alignment horizontal="right" vertical="center"/>
      <protection/>
    </xf>
    <xf numFmtId="0" fontId="7" fillId="0" borderId="14" xfId="55" applyNumberFormat="1" applyFont="1" applyFill="1" applyBorder="1" applyAlignment="1">
      <alignment vertical="center"/>
      <protection/>
    </xf>
    <xf numFmtId="0" fontId="3" fillId="0" borderId="25" xfId="55" applyFont="1" applyFill="1" applyBorder="1" applyAlignment="1">
      <alignment horizontal="left" vertical="center"/>
      <protection/>
    </xf>
    <xf numFmtId="164" fontId="7" fillId="0" borderId="26" xfId="0" applyNumberFormat="1" applyFont="1" applyFill="1" applyBorder="1" applyAlignment="1">
      <alignment vertical="center"/>
    </xf>
    <xf numFmtId="164" fontId="7" fillId="0" borderId="27" xfId="0" applyNumberFormat="1" applyFont="1" applyFill="1" applyBorder="1" applyAlignment="1">
      <alignment vertical="center"/>
    </xf>
    <xf numFmtId="164" fontId="7" fillId="0" borderId="28" xfId="0" applyNumberFormat="1" applyFont="1" applyFill="1" applyBorder="1" applyAlignment="1">
      <alignment vertical="center"/>
    </xf>
    <xf numFmtId="165" fontId="7" fillId="0" borderId="18" xfId="0" applyNumberFormat="1" applyFont="1" applyFill="1" applyBorder="1" applyAlignment="1" quotePrefix="1">
      <alignment horizontal="right" vertical="center"/>
    </xf>
    <xf numFmtId="0" fontId="10" fillId="0" borderId="29" xfId="55" applyFont="1" applyFill="1" applyBorder="1" applyAlignment="1">
      <alignment vertical="center"/>
      <protection/>
    </xf>
    <xf numFmtId="0" fontId="7" fillId="0" borderId="30" xfId="55" applyFont="1" applyFill="1" applyBorder="1" applyAlignment="1">
      <alignment vertical="center"/>
      <protection/>
    </xf>
    <xf numFmtId="164" fontId="7" fillId="0" borderId="19" xfId="0" applyNumberFormat="1" applyFont="1" applyFill="1" applyBorder="1" applyAlignment="1">
      <alignment vertical="center"/>
    </xf>
    <xf numFmtId="164" fontId="7" fillId="0" borderId="31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vertical="center"/>
    </xf>
    <xf numFmtId="165" fontId="7" fillId="0" borderId="19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164" fontId="7" fillId="0" borderId="33" xfId="0" applyNumberFormat="1" applyFont="1" applyFill="1" applyBorder="1" applyAlignment="1">
      <alignment vertical="center"/>
    </xf>
    <xf numFmtId="0" fontId="10" fillId="0" borderId="30" xfId="55" applyFont="1" applyFill="1" applyBorder="1" applyAlignment="1">
      <alignment horizontal="right" vertical="center"/>
      <protection/>
    </xf>
    <xf numFmtId="0" fontId="10" fillId="0" borderId="34" xfId="55" applyFont="1" applyFill="1" applyBorder="1" applyAlignment="1">
      <alignment horizontal="right" vertical="center"/>
      <protection/>
    </xf>
    <xf numFmtId="0" fontId="7" fillId="0" borderId="14" xfId="55" applyFont="1" applyFill="1" applyBorder="1" applyAlignment="1">
      <alignment vertical="center"/>
      <protection/>
    </xf>
    <xf numFmtId="0" fontId="10" fillId="0" borderId="35" xfId="55" applyFont="1" applyFill="1" applyBorder="1" applyAlignment="1">
      <alignment horizontal="left" vertical="center"/>
      <protection/>
    </xf>
    <xf numFmtId="0" fontId="10" fillId="0" borderId="25" xfId="55" applyFont="1" applyFill="1" applyBorder="1" applyAlignment="1">
      <alignment horizontal="left" vertical="center"/>
      <protection/>
    </xf>
    <xf numFmtId="164" fontId="7" fillId="0" borderId="36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164" fontId="7" fillId="0" borderId="16" xfId="0" applyNumberFormat="1" applyFont="1" applyFill="1" applyBorder="1" applyAlignment="1">
      <alignment vertical="center"/>
    </xf>
    <xf numFmtId="165" fontId="7" fillId="0" borderId="36" xfId="0" applyNumberFormat="1" applyFont="1" applyFill="1" applyBorder="1" applyAlignment="1" quotePrefix="1">
      <alignment horizontal="right" vertical="center"/>
    </xf>
    <xf numFmtId="164" fontId="7" fillId="0" borderId="15" xfId="0" applyNumberFormat="1" applyFont="1" applyFill="1" applyBorder="1" applyAlignment="1">
      <alignment vertical="center"/>
    </xf>
    <xf numFmtId="164" fontId="7" fillId="0" borderId="17" xfId="0" applyNumberFormat="1" applyFont="1" applyFill="1" applyBorder="1" applyAlignment="1">
      <alignment vertical="center"/>
    </xf>
    <xf numFmtId="0" fontId="10" fillId="0" borderId="25" xfId="55" applyFont="1" applyFill="1" applyBorder="1" applyAlignment="1">
      <alignment horizontal="right" vertical="center"/>
      <protection/>
    </xf>
    <xf numFmtId="0" fontId="10" fillId="0" borderId="38" xfId="55" applyFont="1" applyFill="1" applyBorder="1" applyAlignment="1">
      <alignment horizontal="right" vertical="center"/>
      <protection/>
    </xf>
    <xf numFmtId="164" fontId="7" fillId="0" borderId="0" xfId="0" applyNumberFormat="1" applyFont="1" applyFill="1" applyBorder="1" applyAlignment="1">
      <alignment vertical="center"/>
    </xf>
    <xf numFmtId="165" fontId="7" fillId="0" borderId="0" xfId="0" applyNumberFormat="1" applyFont="1" applyFill="1" applyBorder="1" applyAlignment="1">
      <alignment vertical="center"/>
    </xf>
    <xf numFmtId="0" fontId="7" fillId="0" borderId="0" xfId="55" applyFont="1" applyFill="1" applyBorder="1" applyAlignment="1">
      <alignment horizontal="right" vertical="center"/>
      <protection/>
    </xf>
    <xf numFmtId="0" fontId="3" fillId="0" borderId="19" xfId="0" applyFont="1" applyFill="1" applyBorder="1" applyAlignment="1">
      <alignment/>
    </xf>
    <xf numFmtId="0" fontId="3" fillId="0" borderId="25" xfId="0" applyFont="1" applyFill="1" applyBorder="1" applyAlignment="1" quotePrefix="1">
      <alignment horizontal="left"/>
    </xf>
    <xf numFmtId="0" fontId="3" fillId="0" borderId="25" xfId="0" applyFont="1" applyFill="1" applyBorder="1" applyAlignment="1">
      <alignment horizontal="left"/>
    </xf>
    <xf numFmtId="164" fontId="7" fillId="0" borderId="26" xfId="0" applyNumberFormat="1" applyFont="1" applyFill="1" applyBorder="1" applyAlignment="1">
      <alignment/>
    </xf>
    <xf numFmtId="164" fontId="7" fillId="0" borderId="27" xfId="0" applyNumberFormat="1" applyFont="1" applyFill="1" applyBorder="1" applyAlignment="1">
      <alignment/>
    </xf>
    <xf numFmtId="164" fontId="7" fillId="0" borderId="22" xfId="0" applyNumberFormat="1" applyFont="1" applyFill="1" applyBorder="1" applyAlignment="1">
      <alignment/>
    </xf>
    <xf numFmtId="0" fontId="7" fillId="0" borderId="29" xfId="0" applyFont="1" applyFill="1" applyBorder="1" applyAlignment="1">
      <alignment horizontal="left"/>
    </xf>
    <xf numFmtId="0" fontId="7" fillId="0" borderId="30" xfId="0" applyFont="1" applyFill="1" applyBorder="1" applyAlignment="1" quotePrefix="1">
      <alignment horizontal="left"/>
    </xf>
    <xf numFmtId="164" fontId="7" fillId="0" borderId="39" xfId="0" applyNumberFormat="1" applyFont="1" applyFill="1" applyBorder="1" applyAlignment="1">
      <alignment/>
    </xf>
    <xf numFmtId="164" fontId="7" fillId="0" borderId="40" xfId="0" applyNumberFormat="1" applyFont="1" applyFill="1" applyBorder="1" applyAlignment="1">
      <alignment/>
    </xf>
    <xf numFmtId="164" fontId="7" fillId="0" borderId="41" xfId="0" applyNumberFormat="1" applyFont="1" applyFill="1" applyBorder="1" applyAlignment="1">
      <alignment/>
    </xf>
    <xf numFmtId="165" fontId="7" fillId="0" borderId="42" xfId="0" applyNumberFormat="1" applyFont="1" applyFill="1" applyBorder="1" applyAlignment="1">
      <alignment horizontal="right" vertical="center"/>
    </xf>
    <xf numFmtId="164" fontId="7" fillId="0" borderId="43" xfId="0" applyNumberFormat="1" applyFont="1" applyFill="1" applyBorder="1" applyAlignment="1">
      <alignment/>
    </xf>
    <xf numFmtId="0" fontId="7" fillId="0" borderId="30" xfId="55" applyFont="1" applyFill="1" applyBorder="1" applyAlignment="1">
      <alignment horizontal="right" vertical="center"/>
      <protection/>
    </xf>
    <xf numFmtId="0" fontId="7" fillId="0" borderId="34" xfId="55" applyFont="1" applyFill="1" applyBorder="1" applyAlignment="1">
      <alignment horizontal="right" vertical="center"/>
      <protection/>
    </xf>
    <xf numFmtId="0" fontId="7" fillId="0" borderId="4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164" fontId="7" fillId="0" borderId="44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5" fontId="7" fillId="0" borderId="11" xfId="0" applyNumberFormat="1" applyFont="1" applyFill="1" applyBorder="1" applyAlignment="1">
      <alignment horizontal="right" vertical="center"/>
    </xf>
    <xf numFmtId="0" fontId="10" fillId="0" borderId="34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center" vertical="center"/>
      <protection/>
    </xf>
    <xf numFmtId="0" fontId="7" fillId="0" borderId="45" xfId="0" applyFont="1" applyFill="1" applyBorder="1" applyAlignment="1">
      <alignment/>
    </xf>
    <xf numFmtId="0" fontId="10" fillId="0" borderId="46" xfId="0" applyFont="1" applyFill="1" applyBorder="1" applyAlignment="1">
      <alignment/>
    </xf>
    <xf numFmtId="0" fontId="10" fillId="0" borderId="47" xfId="0" applyFont="1" applyFill="1" applyBorder="1" applyAlignment="1">
      <alignment horizontal="right"/>
    </xf>
    <xf numFmtId="0" fontId="7" fillId="0" borderId="32" xfId="55" applyFont="1" applyFill="1" applyBorder="1" applyAlignment="1">
      <alignment horizontal="right" vertical="center"/>
      <protection/>
    </xf>
    <xf numFmtId="0" fontId="10" fillId="0" borderId="45" xfId="0" applyFont="1" applyFill="1" applyBorder="1" applyAlignment="1">
      <alignment/>
    </xf>
    <xf numFmtId="164" fontId="7" fillId="0" borderId="47" xfId="0" applyNumberFormat="1" applyFont="1" applyFill="1" applyBorder="1" applyAlignment="1">
      <alignment vertical="center"/>
    </xf>
    <xf numFmtId="164" fontId="7" fillId="0" borderId="46" xfId="0" applyNumberFormat="1" applyFont="1" applyFill="1" applyBorder="1" applyAlignment="1">
      <alignment vertical="center"/>
    </xf>
    <xf numFmtId="0" fontId="10" fillId="0" borderId="47" xfId="55" applyFont="1" applyFill="1" applyBorder="1" applyAlignment="1">
      <alignment horizontal="right" vertical="center"/>
      <protection/>
    </xf>
    <xf numFmtId="0" fontId="10" fillId="0" borderId="35" xfId="0" applyFont="1" applyBorder="1" applyAlignment="1">
      <alignment/>
    </xf>
    <xf numFmtId="164" fontId="7" fillId="0" borderId="48" xfId="0" applyNumberFormat="1" applyFont="1" applyFill="1" applyBorder="1" applyAlignment="1">
      <alignment vertical="center"/>
    </xf>
    <xf numFmtId="164" fontId="7" fillId="0" borderId="38" xfId="0" applyNumberFormat="1" applyFont="1" applyFill="1" applyBorder="1" applyAlignment="1">
      <alignment vertical="center"/>
    </xf>
    <xf numFmtId="164" fontId="7" fillId="0" borderId="49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center" vertical="center"/>
    </xf>
    <xf numFmtId="0" fontId="10" fillId="0" borderId="48" xfId="0" applyFont="1" applyBorder="1" applyAlignment="1">
      <alignment horizontal="right"/>
    </xf>
    <xf numFmtId="0" fontId="7" fillId="0" borderId="45" xfId="55" applyFont="1" applyFill="1" applyBorder="1" applyAlignment="1">
      <alignment horizontal="left" vertical="center"/>
      <protection/>
    </xf>
    <xf numFmtId="0" fontId="7" fillId="0" borderId="0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25" xfId="55" applyFont="1" applyFill="1" applyBorder="1" applyAlignment="1">
      <alignment horizontal="left" vertical="center"/>
      <protection/>
    </xf>
    <xf numFmtId="165" fontId="7" fillId="0" borderId="51" xfId="0" applyNumberFormat="1" applyFont="1" applyFill="1" applyBorder="1" applyAlignment="1">
      <alignment horizontal="right" vertical="center"/>
    </xf>
    <xf numFmtId="0" fontId="7" fillId="0" borderId="25" xfId="55" applyFont="1" applyFill="1" applyBorder="1" applyAlignment="1">
      <alignment horizontal="right"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164" fontId="7" fillId="0" borderId="24" xfId="0" applyNumberFormat="1" applyFont="1" applyFill="1" applyBorder="1" applyAlignment="1">
      <alignment vertical="center"/>
    </xf>
    <xf numFmtId="165" fontId="7" fillId="0" borderId="24" xfId="0" applyNumberFormat="1" applyFont="1" applyFill="1" applyBorder="1" applyAlignment="1">
      <alignment vertical="center"/>
    </xf>
    <xf numFmtId="164" fontId="7" fillId="0" borderId="52" xfId="0" applyNumberFormat="1" applyFont="1" applyFill="1" applyBorder="1" applyAlignment="1">
      <alignment vertical="center"/>
    </xf>
    <xf numFmtId="165" fontId="7" fillId="0" borderId="23" xfId="0" applyNumberFormat="1" applyFont="1" applyFill="1" applyBorder="1" applyAlignment="1" quotePrefix="1">
      <alignment horizontal="right" vertical="center"/>
    </xf>
    <xf numFmtId="0" fontId="3" fillId="0" borderId="11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>
      <alignment horizontal="left" vertical="center"/>
      <protection/>
    </xf>
    <xf numFmtId="0" fontId="10" fillId="0" borderId="30" xfId="55" applyFont="1" applyFill="1" applyBorder="1" applyAlignment="1" quotePrefix="1">
      <alignment horizontal="left" vertical="center"/>
      <protection/>
    </xf>
    <xf numFmtId="164" fontId="7" fillId="0" borderId="53" xfId="0" applyNumberFormat="1" applyFont="1" applyFill="1" applyBorder="1" applyAlignment="1">
      <alignment vertical="center"/>
    </xf>
    <xf numFmtId="165" fontId="7" fillId="0" borderId="33" xfId="0" applyNumberFormat="1" applyFont="1" applyFill="1" applyBorder="1" applyAlignment="1" quotePrefix="1">
      <alignment horizontal="right" vertical="center"/>
    </xf>
    <xf numFmtId="0" fontId="10" fillId="0" borderId="54" xfId="55" applyFont="1" applyFill="1" applyBorder="1" applyAlignment="1">
      <alignment horizontal="right" vertical="center"/>
      <protection/>
    </xf>
    <xf numFmtId="0" fontId="10" fillId="0" borderId="45" xfId="55" applyFont="1" applyFill="1" applyBorder="1" applyAlignment="1" quotePrefix="1">
      <alignment vertical="center"/>
      <protection/>
    </xf>
    <xf numFmtId="0" fontId="10" fillId="0" borderId="55" xfId="55" applyFont="1" applyFill="1" applyBorder="1" applyAlignment="1">
      <alignment horizontal="left" vertical="center"/>
      <protection/>
    </xf>
    <xf numFmtId="164" fontId="7" fillId="0" borderId="54" xfId="0" applyNumberFormat="1" applyFont="1" applyFill="1" applyBorder="1" applyAlignment="1">
      <alignment vertical="center"/>
    </xf>
    <xf numFmtId="164" fontId="7" fillId="0" borderId="56" xfId="0" applyNumberFormat="1" applyFont="1" applyFill="1" applyBorder="1" applyAlignment="1">
      <alignment vertical="center"/>
    </xf>
    <xf numFmtId="164" fontId="7" fillId="0" borderId="57" xfId="0" applyNumberFormat="1" applyFont="1" applyFill="1" applyBorder="1" applyAlignment="1">
      <alignment vertical="center"/>
    </xf>
    <xf numFmtId="165" fontId="7" fillId="0" borderId="58" xfId="0" applyNumberFormat="1" applyFont="1" applyFill="1" applyBorder="1" applyAlignment="1" quotePrefix="1">
      <alignment horizontal="right" vertical="center"/>
    </xf>
    <xf numFmtId="0" fontId="10" fillId="0" borderId="5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>
      <alignment horizontal="right" vertical="center"/>
      <protection/>
    </xf>
    <xf numFmtId="0" fontId="10" fillId="0" borderId="49" xfId="55" applyFont="1" applyFill="1" applyBorder="1" applyAlignment="1">
      <alignment horizontal="left" vertical="center"/>
      <protection/>
    </xf>
    <xf numFmtId="164" fontId="7" fillId="0" borderId="60" xfId="0" applyNumberFormat="1" applyFont="1" applyFill="1" applyBorder="1" applyAlignment="1">
      <alignment vertical="center"/>
    </xf>
    <xf numFmtId="164" fontId="7" fillId="0" borderId="61" xfId="0" applyNumberFormat="1" applyFont="1" applyFill="1" applyBorder="1" applyAlignment="1">
      <alignment vertical="center"/>
    </xf>
    <xf numFmtId="164" fontId="7" fillId="0" borderId="62" xfId="0" applyNumberFormat="1" applyFont="1" applyFill="1" applyBorder="1" applyAlignment="1">
      <alignment vertical="center"/>
    </xf>
    <xf numFmtId="165" fontId="7" fillId="0" borderId="50" xfId="0" applyNumberFormat="1" applyFont="1" applyFill="1" applyBorder="1" applyAlignment="1" quotePrefix="1">
      <alignment horizontal="right" vertical="center"/>
    </xf>
    <xf numFmtId="0" fontId="10" fillId="0" borderId="48" xfId="55" applyFont="1" applyFill="1" applyBorder="1" applyAlignment="1">
      <alignment horizontal="right" vertical="center"/>
      <protection/>
    </xf>
    <xf numFmtId="0" fontId="10" fillId="0" borderId="44" xfId="55" applyFont="1" applyFill="1" applyBorder="1" applyAlignment="1" quotePrefix="1">
      <alignment horizontal="right" vertical="center"/>
      <protection/>
    </xf>
    <xf numFmtId="0" fontId="10" fillId="0" borderId="0" xfId="55" applyFont="1" applyFill="1" applyBorder="1" applyAlignment="1">
      <alignment vertical="center"/>
      <protection/>
    </xf>
    <xf numFmtId="0" fontId="10" fillId="0" borderId="19" xfId="55" applyFont="1" applyFill="1" applyBorder="1" applyAlignment="1">
      <alignment horizontal="right" vertical="center"/>
      <protection/>
    </xf>
    <xf numFmtId="0" fontId="10" fillId="0" borderId="32" xfId="55" applyFont="1" applyFill="1" applyBorder="1" applyAlignment="1" quotePrefix="1">
      <alignment horizontal="right" vertical="center"/>
      <protection/>
    </xf>
    <xf numFmtId="0" fontId="10" fillId="0" borderId="35" xfId="55" applyFont="1" applyFill="1" applyBorder="1" applyAlignment="1" quotePrefix="1">
      <alignment vertical="center"/>
      <protection/>
    </xf>
    <xf numFmtId="165" fontId="7" fillId="0" borderId="51" xfId="0" applyNumberFormat="1" applyFont="1" applyFill="1" applyBorder="1" applyAlignment="1" quotePrefix="1">
      <alignment horizontal="right" vertical="center"/>
    </xf>
    <xf numFmtId="0" fontId="10" fillId="0" borderId="61" xfId="55" applyFont="1" applyFill="1" applyBorder="1" applyAlignment="1" quotePrefix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165" fontId="7" fillId="0" borderId="18" xfId="0" applyNumberFormat="1" applyFont="1" applyFill="1" applyBorder="1" applyAlignment="1" quotePrefix="1">
      <alignment horizontal="center" vertical="center"/>
    </xf>
    <xf numFmtId="165" fontId="7" fillId="0" borderId="10" xfId="0" applyNumberFormat="1" applyFont="1" applyFill="1" applyBorder="1" applyAlignment="1" quotePrefix="1">
      <alignment horizontal="center" vertical="center"/>
    </xf>
    <xf numFmtId="0" fontId="10" fillId="0" borderId="35" xfId="55" applyFont="1" applyFill="1" applyBorder="1" applyAlignment="1">
      <alignment vertical="center"/>
      <protection/>
    </xf>
    <xf numFmtId="0" fontId="7" fillId="0" borderId="25" xfId="55" applyFont="1" applyFill="1" applyBorder="1" applyAlignment="1">
      <alignment vertical="center"/>
      <protection/>
    </xf>
    <xf numFmtId="165" fontId="7" fillId="0" borderId="51" xfId="0" applyNumberFormat="1" applyFont="1" applyFill="1" applyBorder="1" applyAlignment="1" quotePrefix="1">
      <alignment horizontal="center" vertical="center"/>
    </xf>
    <xf numFmtId="165" fontId="7" fillId="0" borderId="24" xfId="0" applyNumberFormat="1" applyFont="1" applyFill="1" applyBorder="1" applyAlignment="1" quotePrefix="1">
      <alignment horizontal="center" vertical="center"/>
    </xf>
    <xf numFmtId="0" fontId="10" fillId="0" borderId="0" xfId="55" applyFont="1" applyFill="1" applyBorder="1" applyAlignment="1">
      <alignment horizontal="right" vertical="center"/>
      <protection/>
    </xf>
    <xf numFmtId="165" fontId="7" fillId="0" borderId="18" xfId="0" applyNumberFormat="1" applyFont="1" applyFill="1" applyBorder="1" applyAlignment="1">
      <alignment horizontal="center" vertical="center"/>
    </xf>
    <xf numFmtId="0" fontId="3" fillId="0" borderId="36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left" vertical="center"/>
      <protection/>
    </xf>
    <xf numFmtId="0" fontId="3" fillId="0" borderId="24" xfId="55" applyFont="1" applyFill="1" applyBorder="1" applyAlignment="1">
      <alignment horizontal="right" vertical="center"/>
      <protection/>
    </xf>
    <xf numFmtId="0" fontId="3" fillId="0" borderId="17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vertical="center"/>
      <protection/>
    </xf>
    <xf numFmtId="0" fontId="7" fillId="0" borderId="23" xfId="55" applyFont="1" applyFill="1" applyBorder="1" applyAlignment="1">
      <alignment vertical="center"/>
      <protection/>
    </xf>
    <xf numFmtId="165" fontId="7" fillId="0" borderId="63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vertical="center"/>
      <protection/>
    </xf>
    <xf numFmtId="164" fontId="7" fillId="0" borderId="64" xfId="0" applyNumberFormat="1" applyFont="1" applyFill="1" applyBorder="1" applyAlignment="1">
      <alignment vertical="center"/>
    </xf>
    <xf numFmtId="0" fontId="3" fillId="0" borderId="23" xfId="55" applyFont="1" applyFill="1" applyBorder="1" applyAlignment="1">
      <alignment vertical="center"/>
      <protection/>
    </xf>
    <xf numFmtId="164" fontId="7" fillId="0" borderId="12" xfId="0" applyNumberFormat="1" applyFont="1" applyFill="1" applyBorder="1" applyAlignment="1">
      <alignment horizontal="right" vertical="center"/>
    </xf>
    <xf numFmtId="164" fontId="7" fillId="0" borderId="31" xfId="0" applyNumberFormat="1" applyFont="1" applyFill="1" applyBorder="1" applyAlignment="1">
      <alignment horizontal="right" vertical="center"/>
    </xf>
    <xf numFmtId="164" fontId="7" fillId="0" borderId="53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center" vertical="center"/>
    </xf>
    <xf numFmtId="0" fontId="3" fillId="0" borderId="0" xfId="55" applyFont="1" applyFill="1" applyBorder="1" applyAlignment="1">
      <alignment vertical="center"/>
      <protection/>
    </xf>
    <xf numFmtId="164" fontId="7" fillId="0" borderId="47" xfId="0" applyNumberFormat="1" applyFont="1" applyFill="1" applyBorder="1" applyAlignment="1">
      <alignment horizontal="right" vertical="center"/>
    </xf>
    <xf numFmtId="164" fontId="7" fillId="0" borderId="44" xfId="0" applyNumberFormat="1" applyFont="1" applyFill="1" applyBorder="1" applyAlignment="1">
      <alignment horizontal="right" vertical="center"/>
    </xf>
    <xf numFmtId="164" fontId="7" fillId="0" borderId="46" xfId="0" applyNumberFormat="1" applyFont="1" applyFill="1" applyBorder="1" applyAlignment="1">
      <alignment horizontal="right" vertical="center"/>
    </xf>
    <xf numFmtId="164" fontId="7" fillId="0" borderId="47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 quotePrefix="1">
      <alignment horizontal="left" vertical="center"/>
      <protection/>
    </xf>
    <xf numFmtId="164" fontId="7" fillId="0" borderId="19" xfId="0" applyNumberFormat="1" applyFont="1" applyFill="1" applyBorder="1" applyAlignment="1">
      <alignment horizontal="right" vertical="center"/>
    </xf>
    <xf numFmtId="164" fontId="7" fillId="0" borderId="32" xfId="0" applyNumberFormat="1" applyFont="1" applyFill="1" applyBorder="1" applyAlignment="1">
      <alignment horizontal="right" vertical="center"/>
    </xf>
    <xf numFmtId="164" fontId="7" fillId="0" borderId="11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right" vertical="center"/>
    </xf>
    <xf numFmtId="164" fontId="7" fillId="0" borderId="61" xfId="0" applyNumberFormat="1" applyFont="1" applyFill="1" applyBorder="1" applyAlignment="1">
      <alignment horizontal="right" vertical="center"/>
    </xf>
    <xf numFmtId="0" fontId="7" fillId="0" borderId="36" xfId="55" applyFont="1" applyFill="1" applyBorder="1" applyAlignment="1" quotePrefix="1">
      <alignment horizontal="left" vertical="center"/>
      <protection/>
    </xf>
    <xf numFmtId="0" fontId="7" fillId="0" borderId="24" xfId="55" applyFont="1" applyFill="1" applyBorder="1" applyAlignment="1">
      <alignment horizontal="left" vertical="center"/>
      <protection/>
    </xf>
    <xf numFmtId="164" fontId="7" fillId="0" borderId="65" xfId="0" applyNumberFormat="1" applyFont="1" applyFill="1" applyBorder="1" applyAlignment="1">
      <alignment horizontal="right" vertical="center"/>
    </xf>
    <xf numFmtId="164" fontId="7" fillId="0" borderId="66" xfId="0" applyNumberFormat="1" applyFont="1" applyFill="1" applyBorder="1" applyAlignment="1">
      <alignment horizontal="right" vertical="center"/>
    </xf>
    <xf numFmtId="164" fontId="7" fillId="0" borderId="67" xfId="0" applyNumberFormat="1" applyFont="1" applyFill="1" applyBorder="1" applyAlignment="1" quotePrefix="1">
      <alignment horizontal="center" vertical="center"/>
    </xf>
    <xf numFmtId="164" fontId="7" fillId="0" borderId="68" xfId="0" applyNumberFormat="1" applyFont="1" applyFill="1" applyBorder="1" applyAlignment="1">
      <alignment horizontal="right" vertical="center"/>
    </xf>
    <xf numFmtId="0" fontId="7" fillId="0" borderId="17" xfId="55" applyFont="1" applyFill="1" applyBorder="1" applyAlignment="1">
      <alignment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 quotePrefix="1">
      <alignment/>
    </xf>
    <xf numFmtId="165" fontId="8" fillId="0" borderId="0" xfId="55" applyNumberFormat="1" applyFont="1" applyFill="1" applyBorder="1" applyAlignment="1" quotePrefix="1">
      <alignment horizontal="left" vertical="center"/>
      <protection/>
    </xf>
    <xf numFmtId="0" fontId="7" fillId="0" borderId="0" xfId="0" applyFont="1" applyBorder="1" applyAlignment="1" quotePrefix="1">
      <alignment horizontal="right"/>
    </xf>
    <xf numFmtId="164" fontId="7" fillId="0" borderId="0" xfId="55" applyNumberFormat="1" applyFont="1" applyFill="1" applyBorder="1" applyAlignment="1">
      <alignment horizontal="center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0" xfId="55" applyNumberFormat="1" applyFont="1" applyFill="1" applyBorder="1" applyAlignment="1">
      <alignment horizontal="right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0" xfId="55" applyFont="1" applyFill="1" applyBorder="1" applyAlignment="1">
      <alignment horizontal="center" vertical="center"/>
      <protection/>
    </xf>
    <xf numFmtId="17" fontId="7" fillId="0" borderId="0" xfId="0" applyNumberFormat="1" applyFont="1" applyBorder="1" applyAlignment="1" quotePrefix="1">
      <alignment horizontal="right"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7" fillId="0" borderId="0" xfId="55" applyNumberFormat="1" applyFont="1" applyFill="1" applyBorder="1" applyAlignment="1" quotePrefix="1">
      <alignment horizontal="left" vertical="center"/>
      <protection/>
    </xf>
    <xf numFmtId="0" fontId="7" fillId="0" borderId="36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Alignment="1">
      <alignment vertical="center"/>
    </xf>
    <xf numFmtId="164" fontId="7" fillId="0" borderId="12" xfId="55" applyNumberFormat="1" applyFont="1" applyFill="1" applyBorder="1" applyAlignment="1">
      <alignment horizontal="center" vertical="center"/>
      <protection/>
    </xf>
    <xf numFmtId="164" fontId="7" fillId="0" borderId="13" xfId="55" applyNumberFormat="1" applyFont="1" applyFill="1" applyBorder="1" applyAlignment="1">
      <alignment horizontal="center" vertical="center"/>
      <protection/>
    </xf>
    <xf numFmtId="164" fontId="7" fillId="0" borderId="14" xfId="55" applyNumberFormat="1" applyFont="1" applyFill="1" applyBorder="1" applyAlignment="1">
      <alignment horizontal="center" vertical="center"/>
      <protection/>
    </xf>
    <xf numFmtId="164" fontId="7" fillId="0" borderId="15" xfId="55" applyNumberFormat="1" applyFont="1" applyFill="1" applyBorder="1" applyAlignment="1">
      <alignment horizontal="center" vertical="center"/>
      <protection/>
    </xf>
    <xf numFmtId="164" fontId="7" fillId="0" borderId="16" xfId="55" applyNumberFormat="1" applyFont="1" applyFill="1" applyBorder="1" applyAlignment="1">
      <alignment horizontal="center" vertical="center"/>
      <protection/>
    </xf>
    <xf numFmtId="164" fontId="7" fillId="0" borderId="17" xfId="55" applyNumberFormat="1" applyFont="1" applyFill="1" applyBorder="1" applyAlignment="1">
      <alignment horizontal="center" vertical="center"/>
      <protection/>
    </xf>
    <xf numFmtId="164" fontId="7" fillId="33" borderId="22" xfId="0" applyNumberFormat="1" applyFont="1" applyFill="1" applyBorder="1" applyAlignment="1">
      <alignment vertical="center"/>
    </xf>
    <xf numFmtId="164" fontId="9" fillId="0" borderId="23" xfId="0" applyNumberFormat="1" applyFont="1" applyFill="1" applyBorder="1" applyAlignment="1">
      <alignment vertical="center"/>
    </xf>
    <xf numFmtId="164" fontId="7" fillId="0" borderId="13" xfId="0" applyNumberFormat="1" applyFont="1" applyFill="1" applyBorder="1" applyAlignment="1">
      <alignment vertical="center"/>
    </xf>
    <xf numFmtId="164" fontId="7" fillId="0" borderId="69" xfId="0" applyNumberFormat="1" applyFont="1" applyFill="1" applyBorder="1" applyAlignment="1">
      <alignment vertical="center"/>
    </xf>
    <xf numFmtId="164" fontId="7" fillId="0" borderId="40" xfId="0" applyNumberFormat="1" applyFont="1" applyFill="1" applyBorder="1" applyAlignment="1">
      <alignment vertical="center"/>
    </xf>
    <xf numFmtId="164" fontId="7" fillId="0" borderId="43" xfId="0" applyNumberFormat="1" applyFont="1" applyFill="1" applyBorder="1" applyAlignment="1">
      <alignment vertical="center"/>
    </xf>
    <xf numFmtId="164" fontId="7" fillId="0" borderId="59" xfId="0" applyNumberFormat="1" applyFont="1" applyFill="1" applyBorder="1" applyAlignment="1">
      <alignment vertical="center"/>
    </xf>
    <xf numFmtId="164" fontId="7" fillId="0" borderId="34" xfId="0" applyNumberFormat="1" applyFont="1" applyFill="1" applyBorder="1" applyAlignment="1">
      <alignment vertical="center"/>
    </xf>
    <xf numFmtId="164" fontId="7" fillId="0" borderId="55" xfId="0" applyNumberFormat="1" applyFont="1" applyFill="1" applyBorder="1" applyAlignment="1">
      <alignment vertical="center"/>
    </xf>
    <xf numFmtId="165" fontId="7" fillId="0" borderId="28" xfId="0" applyNumberFormat="1" applyFont="1" applyFill="1" applyBorder="1" applyAlignment="1" quotePrefix="1">
      <alignment horizontal="center" vertical="center"/>
    </xf>
    <xf numFmtId="165" fontId="7" fillId="0" borderId="33" xfId="0" applyNumberFormat="1" applyFont="1" applyFill="1" applyBorder="1" applyAlignment="1" quotePrefix="1">
      <alignment horizontal="center" vertical="center"/>
    </xf>
    <xf numFmtId="164" fontId="9" fillId="0" borderId="24" xfId="0" applyNumberFormat="1" applyFont="1" applyFill="1" applyBorder="1" applyAlignment="1">
      <alignment vertical="center"/>
    </xf>
    <xf numFmtId="164" fontId="7" fillId="0" borderId="63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horizontal="center"/>
    </xf>
    <xf numFmtId="164" fontId="7" fillId="0" borderId="24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165" fontId="9" fillId="0" borderId="23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165" fontId="9" fillId="0" borderId="24" xfId="0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7" xfId="0" applyNumberFormat="1" applyFont="1" applyFill="1" applyBorder="1" applyAlignment="1" quotePrefix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165" fontId="7" fillId="0" borderId="58" xfId="0" applyNumberFormat="1" applyFont="1" applyFill="1" applyBorder="1" applyAlignment="1">
      <alignment horizontal="center" vertical="center"/>
    </xf>
    <xf numFmtId="165" fontId="7" fillId="0" borderId="50" xfId="0" applyNumberFormat="1" applyFont="1" applyFill="1" applyBorder="1" applyAlignment="1">
      <alignment horizontal="center" vertical="center"/>
    </xf>
    <xf numFmtId="165" fontId="7" fillId="0" borderId="51" xfId="0" applyNumberFormat="1" applyFont="1" applyFill="1" applyBorder="1" applyAlignment="1">
      <alignment horizontal="center" vertical="center"/>
    </xf>
    <xf numFmtId="165" fontId="7" fillId="0" borderId="23" xfId="0" applyNumberFormat="1" applyFont="1" applyFill="1" applyBorder="1" applyAlignment="1" quotePrefix="1">
      <alignment horizontal="center" vertical="center"/>
    </xf>
    <xf numFmtId="165" fontId="7" fillId="0" borderId="58" xfId="0" applyNumberFormat="1" applyFont="1" applyFill="1" applyBorder="1" applyAlignment="1" quotePrefix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7" fillId="0" borderId="24" xfId="0" applyNumberFormat="1" applyFont="1" applyFill="1" applyBorder="1" applyAlignment="1">
      <alignment horizontal="center" vertical="center"/>
    </xf>
    <xf numFmtId="165" fontId="7" fillId="0" borderId="47" xfId="0" applyNumberFormat="1" applyFont="1" applyFill="1" applyBorder="1" applyAlignment="1">
      <alignment horizontal="center" vertical="center"/>
    </xf>
    <xf numFmtId="165" fontId="7" fillId="0" borderId="67" xfId="0" applyNumberFormat="1" applyFont="1" applyFill="1" applyBorder="1" applyAlignment="1" quotePrefix="1">
      <alignment horizontal="center" vertical="center"/>
    </xf>
    <xf numFmtId="0" fontId="7" fillId="0" borderId="10" xfId="55" applyFont="1" applyFill="1" applyBorder="1" applyAlignment="1">
      <alignment horizontal="center" vertical="center"/>
      <protection/>
    </xf>
    <xf numFmtId="0" fontId="7" fillId="0" borderId="11" xfId="55" applyFont="1" applyFill="1" applyBorder="1" applyAlignment="1">
      <alignment horizontal="center" vertical="center"/>
      <protection/>
    </xf>
    <xf numFmtId="0" fontId="7" fillId="0" borderId="47" xfId="55" applyFont="1" applyFill="1" applyBorder="1" applyAlignment="1">
      <alignment horizontal="center" vertical="center"/>
      <protection/>
    </xf>
    <xf numFmtId="0" fontId="7" fillId="0" borderId="14" xfId="55" applyFont="1" applyFill="1" applyBorder="1" applyAlignment="1">
      <alignment horizontal="center" vertical="center"/>
      <protection/>
    </xf>
    <xf numFmtId="0" fontId="7" fillId="0" borderId="12" xfId="55" applyFont="1" applyFill="1" applyBorder="1" applyAlignment="1">
      <alignment horizontal="center" vertical="center"/>
      <protection/>
    </xf>
    <xf numFmtId="0" fontId="7" fillId="0" borderId="13" xfId="55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horizontal="center" vertical="center"/>
      <protection/>
    </xf>
    <xf numFmtId="0" fontId="9" fillId="0" borderId="0" xfId="55" applyFont="1" applyFill="1" applyBorder="1" applyAlignment="1">
      <alignment horizontal="left" vertical="center"/>
      <protection/>
    </xf>
    <xf numFmtId="0" fontId="7" fillId="0" borderId="18" xfId="0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19" xfId="55" applyFont="1" applyFill="1" applyBorder="1" applyAlignment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7" fillId="0" borderId="0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14" xfId="55" applyNumberFormat="1" applyFont="1" applyFill="1" applyBorder="1" applyAlignment="1">
      <alignment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14" xfId="55" applyNumberFormat="1" applyFont="1" applyFill="1" applyBorder="1" applyAlignment="1">
      <alignment horizontal="left" vertical="center"/>
      <protection/>
    </xf>
    <xf numFmtId="0" fontId="3" fillId="0" borderId="23" xfId="55" applyFont="1" applyFill="1" applyBorder="1" applyAlignment="1">
      <alignment horizontal="right" vertical="center"/>
      <protection/>
    </xf>
    <xf numFmtId="0" fontId="3" fillId="0" borderId="52" xfId="55" applyFont="1" applyFill="1" applyBorder="1" applyAlignment="1">
      <alignment horizontal="right" vertical="center"/>
      <protection/>
    </xf>
    <xf numFmtId="0" fontId="3" fillId="0" borderId="33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right" vertical="center"/>
      <protection/>
    </xf>
    <xf numFmtId="0" fontId="3" fillId="0" borderId="0" xfId="55" applyFont="1" applyFill="1" applyBorder="1" applyAlignment="1">
      <alignment horizontal="right" vertical="center"/>
      <protection/>
    </xf>
    <xf numFmtId="0" fontId="3" fillId="0" borderId="14" xfId="55" applyFont="1" applyFill="1" applyBorder="1" applyAlignment="1">
      <alignment horizontal="right" vertical="center"/>
      <protection/>
    </xf>
    <xf numFmtId="0" fontId="3" fillId="0" borderId="19" xfId="55" applyFont="1" applyFill="1" applyBorder="1" applyAlignment="1">
      <alignment horizontal="left" vertical="center"/>
      <protection/>
    </xf>
    <xf numFmtId="0" fontId="3" fillId="0" borderId="0" xfId="55" applyFont="1" applyFill="1" applyBorder="1" applyAlignment="1">
      <alignment horizontal="left" vertical="center"/>
      <protection/>
    </xf>
    <xf numFmtId="0" fontId="3" fillId="0" borderId="14" xfId="55" applyFont="1" applyFill="1" applyBorder="1" applyAlignment="1">
      <alignment horizontal="left" vertical="center"/>
      <protection/>
    </xf>
    <xf numFmtId="0" fontId="7" fillId="0" borderId="24" xfId="55" applyFont="1" applyFill="1" applyBorder="1" applyAlignment="1">
      <alignment horizontal="right" vertical="center"/>
      <protection/>
    </xf>
    <xf numFmtId="165" fontId="8" fillId="0" borderId="0" xfId="55" applyNumberFormat="1" applyFont="1" applyFill="1" applyBorder="1" applyAlignment="1">
      <alignment horizontal="left" vertical="center"/>
      <protection/>
    </xf>
    <xf numFmtId="165" fontId="8" fillId="0" borderId="14" xfId="55" applyNumberFormat="1" applyFont="1" applyFill="1" applyBorder="1" applyAlignment="1">
      <alignment horizontal="left" vertical="center"/>
      <protection/>
    </xf>
    <xf numFmtId="164" fontId="8" fillId="0" borderId="0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>
      <alignment horizontal="center" vertical="center"/>
    </xf>
    <xf numFmtId="164" fontId="8" fillId="0" borderId="24" xfId="0" applyNumberFormat="1" applyFont="1" applyFill="1" applyBorder="1" applyAlignment="1" quotePrefix="1">
      <alignment horizontal="center" vertical="center"/>
    </xf>
    <xf numFmtId="164" fontId="7" fillId="0" borderId="24" xfId="0" applyNumberFormat="1" applyFont="1" applyFill="1" applyBorder="1" applyAlignment="1">
      <alignment horizontal="center" vertical="center"/>
    </xf>
    <xf numFmtId="164" fontId="7" fillId="0" borderId="24" xfId="0" applyNumberFormat="1" applyFont="1" applyFill="1" applyBorder="1" applyAlignment="1" quotePrefix="1">
      <alignment horizontal="center" vertical="center"/>
    </xf>
    <xf numFmtId="164" fontId="7" fillId="0" borderId="26" xfId="0" applyNumberFormat="1" applyFont="1" applyFill="1" applyBorder="1" applyAlignment="1" quotePrefix="1">
      <alignment horizontal="center" vertical="center"/>
    </xf>
    <xf numFmtId="164" fontId="7" fillId="0" borderId="63" xfId="0" applyNumberFormat="1" applyFont="1" applyFill="1" applyBorder="1" applyAlignment="1">
      <alignment horizontal="center" vertical="center"/>
    </xf>
    <xf numFmtId="164" fontId="7" fillId="0" borderId="28" xfId="0" applyNumberFormat="1" applyFont="1" applyFill="1" applyBorder="1" applyAlignment="1">
      <alignment horizontal="center" vertical="center"/>
    </xf>
    <xf numFmtId="0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23" xfId="55" applyNumberFormat="1" applyFont="1" applyFill="1" applyBorder="1" applyAlignment="1">
      <alignment horizontal="center" vertical="center"/>
      <protection/>
    </xf>
    <xf numFmtId="49" fontId="7" fillId="0" borderId="26" xfId="55" applyNumberFormat="1" applyFont="1" applyFill="1" applyBorder="1" applyAlignment="1">
      <alignment horizontal="center" vertical="center"/>
      <protection/>
    </xf>
    <xf numFmtId="0" fontId="7" fillId="0" borderId="63" xfId="55" applyNumberFormat="1" applyFont="1" applyFill="1" applyBorder="1" applyAlignment="1">
      <alignment horizontal="center" vertical="center"/>
      <protection/>
    </xf>
    <xf numFmtId="0" fontId="7" fillId="0" borderId="28" xfId="55" applyNumberFormat="1" applyFont="1" applyFill="1" applyBorder="1" applyAlignment="1">
      <alignment horizontal="center" vertical="center"/>
      <protection/>
    </xf>
    <xf numFmtId="0" fontId="7" fillId="0" borderId="23" xfId="55" applyNumberFormat="1" applyFont="1" applyFill="1" applyBorder="1" applyAlignment="1" quotePrefix="1">
      <alignment horizontal="center" vertical="center"/>
      <protection/>
    </xf>
    <xf numFmtId="0" fontId="7" fillId="0" borderId="33" xfId="55" applyNumberFormat="1" applyFont="1" applyFill="1" applyBorder="1" applyAlignment="1" quotePrefix="1">
      <alignment horizontal="center" vertical="center"/>
      <protection/>
    </xf>
    <xf numFmtId="164" fontId="7" fillId="0" borderId="23" xfId="0" applyNumberFormat="1" applyFont="1" applyFill="1" applyBorder="1" applyAlignment="1">
      <alignment horizontal="center" vertical="center"/>
    </xf>
    <xf numFmtId="14" fontId="4" fillId="0" borderId="19" xfId="55" applyNumberFormat="1" applyFont="1" applyFill="1" applyBorder="1" applyAlignment="1" quotePrefix="1">
      <alignment horizontal="center" vertical="center"/>
      <protection/>
    </xf>
    <xf numFmtId="0" fontId="4" fillId="0" borderId="0" xfId="55" applyNumberFormat="1" applyFont="1" applyFill="1" applyBorder="1" applyAlignment="1">
      <alignment horizontal="center" vertical="center"/>
      <protection/>
    </xf>
    <xf numFmtId="0" fontId="4" fillId="0" borderId="14" xfId="55" applyNumberFormat="1" applyFont="1" applyFill="1" applyBorder="1" applyAlignment="1">
      <alignment horizontal="center" vertical="center"/>
      <protection/>
    </xf>
    <xf numFmtId="0" fontId="4" fillId="0" borderId="19" xfId="55" applyNumberFormat="1" applyFont="1" applyFill="1" applyBorder="1" applyAlignment="1">
      <alignment horizontal="center" vertical="center"/>
      <protection/>
    </xf>
    <xf numFmtId="0" fontId="4" fillId="0" borderId="36" xfId="55" applyNumberFormat="1" applyFont="1" applyFill="1" applyBorder="1" applyAlignment="1">
      <alignment horizontal="center" vertical="center"/>
      <protection/>
    </xf>
    <xf numFmtId="0" fontId="4" fillId="0" borderId="24" xfId="55" applyNumberFormat="1" applyFont="1" applyFill="1" applyBorder="1" applyAlignment="1">
      <alignment horizontal="center" vertical="center"/>
      <protection/>
    </xf>
    <xf numFmtId="0" fontId="4" fillId="0" borderId="17" xfId="55" applyNumberFormat="1" applyFont="1" applyFill="1" applyBorder="1" applyAlignment="1">
      <alignment horizontal="center" vertical="center"/>
      <protection/>
    </xf>
    <xf numFmtId="0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NumberFormat="1" applyFont="1" applyFill="1" applyBorder="1" applyAlignment="1" quotePrefix="1">
      <alignment horizontal="center" vertical="center"/>
      <protection/>
    </xf>
    <xf numFmtId="0" fontId="8" fillId="0" borderId="17" xfId="55" applyNumberFormat="1" applyFont="1" applyFill="1" applyBorder="1" applyAlignment="1">
      <alignment horizontal="center" vertical="center"/>
      <protection/>
    </xf>
    <xf numFmtId="0" fontId="3" fillId="0" borderId="26" xfId="55" applyFont="1" applyFill="1" applyBorder="1" applyAlignment="1">
      <alignment horizontal="center" vertical="center"/>
      <protection/>
    </xf>
    <xf numFmtId="0" fontId="3" fillId="0" borderId="63" xfId="55" applyFont="1" applyFill="1" applyBorder="1" applyAlignment="1">
      <alignment horizontal="center" vertical="center"/>
      <protection/>
    </xf>
    <xf numFmtId="0" fontId="3" fillId="0" borderId="28" xfId="55" applyFont="1" applyFill="1" applyBorder="1" applyAlignment="1">
      <alignment horizontal="center" vertical="center"/>
      <protection/>
    </xf>
    <xf numFmtId="17" fontId="7" fillId="0" borderId="63" xfId="55" applyNumberFormat="1" applyFont="1" applyFill="1" applyBorder="1" applyAlignment="1">
      <alignment horizontal="center" vertical="center"/>
      <protection/>
    </xf>
    <xf numFmtId="0" fontId="3" fillId="0" borderId="52" xfId="55" applyFont="1" applyFill="1" applyBorder="1" applyAlignment="1">
      <alignment horizontal="center" vertical="center"/>
      <protection/>
    </xf>
    <xf numFmtId="0" fontId="3" fillId="0" borderId="23" xfId="55" applyFont="1" applyFill="1" applyBorder="1" applyAlignment="1">
      <alignment horizontal="center" vertical="center"/>
      <protection/>
    </xf>
    <xf numFmtId="0" fontId="3" fillId="0" borderId="33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0" xfId="55" applyFont="1" applyFill="1" applyBorder="1" applyAlignment="1">
      <alignment horizontal="center" vertical="center"/>
      <protection/>
    </xf>
    <xf numFmtId="0" fontId="3" fillId="0" borderId="14" xfId="55" applyFont="1" applyFill="1" applyBorder="1" applyAlignment="1">
      <alignment horizontal="center" vertical="center"/>
      <protection/>
    </xf>
    <xf numFmtId="0" fontId="3" fillId="0" borderId="36" xfId="55" applyFont="1" applyFill="1" applyBorder="1" applyAlignment="1">
      <alignment horizontal="center" vertical="center"/>
      <protection/>
    </xf>
    <xf numFmtId="0" fontId="3" fillId="0" borderId="24" xfId="55" applyFont="1" applyFill="1" applyBorder="1" applyAlignment="1">
      <alignment horizontal="center" vertical="center"/>
      <protection/>
    </xf>
    <xf numFmtId="0" fontId="3" fillId="0" borderId="17" xfId="55" applyFont="1" applyFill="1" applyBorder="1" applyAlignment="1">
      <alignment horizontal="center" vertical="center"/>
      <protection/>
    </xf>
    <xf numFmtId="0" fontId="4" fillId="0" borderId="52" xfId="55" applyFont="1" applyFill="1" applyBorder="1" applyAlignment="1">
      <alignment horizontal="center" vertical="center"/>
      <protection/>
    </xf>
    <xf numFmtId="0" fontId="4" fillId="0" borderId="23" xfId="55" applyFont="1" applyFill="1" applyBorder="1" applyAlignment="1">
      <alignment horizontal="center" vertical="center"/>
      <protection/>
    </xf>
    <xf numFmtId="0" fontId="4" fillId="0" borderId="33" xfId="55" applyFont="1" applyFill="1" applyBorder="1" applyAlignment="1">
      <alignment horizontal="center" vertical="center"/>
      <protection/>
    </xf>
    <xf numFmtId="0" fontId="5" fillId="0" borderId="52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33" xfId="55" applyFont="1" applyBorder="1" applyAlignment="1">
      <alignment horizontal="center" vertical="center"/>
      <protection/>
    </xf>
    <xf numFmtId="0" fontId="5" fillId="0" borderId="19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6" fillId="0" borderId="19" xfId="55" applyFont="1" applyFill="1" applyBorder="1" applyAlignment="1">
      <alignment horizontal="center" vertical="center"/>
      <protection/>
    </xf>
    <xf numFmtId="0" fontId="6" fillId="0" borderId="0" xfId="55" applyFont="1" applyFill="1" applyBorder="1" applyAlignment="1">
      <alignment horizontal="center" vertical="center"/>
      <protection/>
    </xf>
    <xf numFmtId="0" fontId="6" fillId="0" borderId="14" xfId="55" applyFont="1" applyFill="1" applyBorder="1" applyAlignment="1">
      <alignment horizontal="center" vertical="center"/>
      <protection/>
    </xf>
    <xf numFmtId="0" fontId="6" fillId="0" borderId="36" xfId="55" applyFont="1" applyFill="1" applyBorder="1" applyAlignment="1">
      <alignment horizontal="center" vertical="center"/>
      <protection/>
    </xf>
    <xf numFmtId="0" fontId="6" fillId="0" borderId="24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17" fontId="7" fillId="0" borderId="52" xfId="55" applyNumberFormat="1" applyFont="1" applyFill="1" applyBorder="1" applyAlignment="1" quotePrefix="1">
      <alignment horizontal="center" vertical="center"/>
      <protection/>
    </xf>
    <xf numFmtId="0" fontId="7" fillId="0" borderId="52" xfId="55" applyNumberFormat="1" applyFont="1" applyFill="1" applyBorder="1" applyAlignment="1">
      <alignment horizontal="center" vertical="center"/>
      <protection/>
    </xf>
    <xf numFmtId="0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NumberFormat="1" applyFont="1" applyFill="1" applyBorder="1" applyAlignment="1" quotePrefix="1">
      <alignment horizontal="center" vertical="center"/>
      <protection/>
    </xf>
    <xf numFmtId="0" fontId="8" fillId="0" borderId="0" xfId="55" applyNumberFormat="1" applyFont="1" applyFill="1" applyBorder="1" applyAlignment="1">
      <alignment horizontal="center" vertical="center"/>
      <protection/>
    </xf>
    <xf numFmtId="17" fontId="8" fillId="0" borderId="19" xfId="55" applyNumberFormat="1" applyFont="1" applyFill="1" applyBorder="1" applyAlignment="1" quotePrefix="1">
      <alignment horizontal="center" vertical="center"/>
      <protection/>
    </xf>
    <xf numFmtId="164" fontId="7" fillId="0" borderId="52" xfId="55" applyNumberFormat="1" applyFont="1" applyFill="1" applyBorder="1" applyAlignment="1">
      <alignment horizontal="center" vertical="center"/>
      <protection/>
    </xf>
    <xf numFmtId="164" fontId="7" fillId="0" borderId="23" xfId="55" applyNumberFormat="1" applyFont="1" applyFill="1" applyBorder="1" applyAlignment="1">
      <alignment horizontal="center" vertical="center"/>
      <protection/>
    </xf>
    <xf numFmtId="164" fontId="7" fillId="0" borderId="33" xfId="55" applyNumberFormat="1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 quotePrefix="1">
      <alignment horizontal="center" vertical="center"/>
      <protection/>
    </xf>
    <xf numFmtId="0" fontId="8" fillId="0" borderId="0" xfId="55" applyFont="1" applyFill="1" applyBorder="1" applyAlignment="1" quotePrefix="1">
      <alignment horizontal="center" vertical="center"/>
      <protection/>
    </xf>
    <xf numFmtId="0" fontId="8" fillId="0" borderId="14" xfId="55" applyFont="1" applyFill="1" applyBorder="1" applyAlignment="1">
      <alignment horizontal="center" vertical="center"/>
      <protection/>
    </xf>
    <xf numFmtId="49" fontId="8" fillId="0" borderId="19" xfId="55" applyNumberFormat="1" applyFont="1" applyFill="1" applyBorder="1" applyAlignment="1">
      <alignment horizontal="center" vertical="center"/>
      <protection/>
    </xf>
    <xf numFmtId="0" fontId="8" fillId="0" borderId="0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14" xfId="55" applyFont="1" applyFill="1" applyBorder="1" applyAlignment="1">
      <alignment horizontal="center" vertical="center"/>
      <protection/>
    </xf>
    <xf numFmtId="0" fontId="4" fillId="0" borderId="19" xfId="55" applyFont="1" applyFill="1" applyBorder="1" applyAlignment="1">
      <alignment horizontal="center" vertical="center"/>
      <protection/>
    </xf>
    <xf numFmtId="0" fontId="4" fillId="0" borderId="36" xfId="55" applyFont="1" applyFill="1" applyBorder="1" applyAlignment="1">
      <alignment horizontal="center" vertical="center"/>
      <protection/>
    </xf>
    <xf numFmtId="0" fontId="4" fillId="0" borderId="24" xfId="55" applyFont="1" applyFill="1" applyBorder="1" applyAlignment="1">
      <alignment horizontal="center" vertical="center"/>
      <protection/>
    </xf>
    <xf numFmtId="0" fontId="4" fillId="0" borderId="17" xfId="55" applyFont="1" applyFill="1" applyBorder="1" applyAlignment="1">
      <alignment horizontal="center" vertical="center"/>
      <protection/>
    </xf>
    <xf numFmtId="49" fontId="8" fillId="0" borderId="36" xfId="55" applyNumberFormat="1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 quotePrefix="1">
      <alignment horizontal="center" vertical="center"/>
      <protection/>
    </xf>
    <xf numFmtId="0" fontId="8" fillId="0" borderId="17" xfId="55" applyFont="1" applyFill="1" applyBorder="1" applyAlignment="1">
      <alignment horizontal="center" vertical="center"/>
      <protection/>
    </xf>
    <xf numFmtId="17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 quotePrefix="1">
      <alignment horizontal="center" vertical="center"/>
      <protection/>
    </xf>
    <xf numFmtId="0" fontId="8" fillId="0" borderId="23" xfId="55" applyFont="1" applyFill="1" applyBorder="1" applyAlignment="1">
      <alignment horizontal="center" vertical="center"/>
      <protection/>
    </xf>
    <xf numFmtId="49" fontId="8" fillId="0" borderId="52" xfId="55" applyNumberFormat="1" applyFont="1" applyFill="1" applyBorder="1" applyAlignment="1" quotePrefix="1">
      <alignment horizontal="center" vertical="center"/>
      <protection/>
    </xf>
    <xf numFmtId="0" fontId="8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>
      <alignment horizontal="center" vertical="center"/>
      <protection/>
    </xf>
    <xf numFmtId="0" fontId="7" fillId="0" borderId="33" xfId="55" applyFont="1" applyFill="1" applyBorder="1" applyAlignment="1">
      <alignment horizontal="center" vertical="center"/>
      <protection/>
    </xf>
    <xf numFmtId="0" fontId="7" fillId="0" borderId="52" xfId="55" applyFont="1" applyFill="1" applyBorder="1" applyAlignment="1" quotePrefix="1">
      <alignment horizontal="center" vertical="center"/>
      <protection/>
    </xf>
    <xf numFmtId="49" fontId="7" fillId="0" borderId="26" xfId="55" applyNumberFormat="1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 quotePrefix="1">
      <alignment horizontal="center" vertical="center"/>
      <protection/>
    </xf>
    <xf numFmtId="0" fontId="7" fillId="0" borderId="28" xfId="55" applyFont="1" applyFill="1" applyBorder="1" applyAlignment="1" quotePrefix="1">
      <alignment horizontal="center" vertical="center"/>
      <protection/>
    </xf>
    <xf numFmtId="0" fontId="7" fillId="0" borderId="63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7" fillId="0" borderId="24" xfId="55" applyFont="1" applyFill="1" applyBorder="1" applyAlignment="1" quotePrefix="1">
      <alignment horizontal="center" vertical="center"/>
      <protection/>
    </xf>
    <xf numFmtId="0" fontId="7" fillId="0" borderId="17" xfId="55" applyFont="1" applyFill="1" applyBorder="1" applyAlignment="1">
      <alignment horizontal="center" vertical="center"/>
      <protection/>
    </xf>
    <xf numFmtId="0" fontId="8" fillId="0" borderId="24" xfId="55" applyFont="1" applyFill="1" applyBorder="1" applyAlignment="1">
      <alignment horizontal="center" vertical="center"/>
      <protection/>
    </xf>
    <xf numFmtId="49" fontId="8" fillId="0" borderId="24" xfId="55" applyNumberFormat="1" applyFont="1" applyFill="1" applyBorder="1" applyAlignment="1">
      <alignment horizontal="center" vertical="center"/>
      <protection/>
    </xf>
    <xf numFmtId="164" fontId="9" fillId="0" borderId="0" xfId="0" applyNumberFormat="1" applyFont="1" applyFill="1" applyBorder="1" applyAlignment="1" quotePrefix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49" fontId="8" fillId="0" borderId="0" xfId="55" applyNumberFormat="1" applyFont="1" applyFill="1" applyBorder="1" applyAlignment="1">
      <alignment horizontal="center" vertical="center"/>
      <protection/>
    </xf>
    <xf numFmtId="0" fontId="7" fillId="0" borderId="23" xfId="55" applyFont="1" applyFill="1" applyBorder="1" applyAlignment="1" quotePrefix="1">
      <alignment horizontal="center" vertical="center"/>
      <protection/>
    </xf>
    <xf numFmtId="0" fontId="7" fillId="0" borderId="33" xfId="55" applyFont="1" applyFill="1" applyBorder="1" applyAlignment="1" quotePrefix="1">
      <alignment horizontal="center" vertical="center"/>
      <protection/>
    </xf>
    <xf numFmtId="17" fontId="7" fillId="0" borderId="26" xfId="55" applyNumberFormat="1" applyFont="1" applyFill="1" applyBorder="1" applyAlignment="1">
      <alignment horizontal="center" vertical="center"/>
      <protection/>
    </xf>
    <xf numFmtId="49" fontId="7" fillId="0" borderId="26" xfId="0" applyNumberFormat="1" applyFont="1" applyFill="1" applyBorder="1" applyAlignment="1" quotePrefix="1">
      <alignment horizontal="center" vertical="center"/>
    </xf>
    <xf numFmtId="0" fontId="7" fillId="0" borderId="63" xfId="0" applyFont="1" applyFill="1" applyBorder="1" applyAlignment="1" quotePrefix="1">
      <alignment horizontal="center" vertical="center"/>
    </xf>
    <xf numFmtId="0" fontId="7" fillId="0" borderId="28" xfId="0" applyFont="1" applyFill="1" applyBorder="1" applyAlignment="1" quotePrefix="1">
      <alignment horizontal="center" vertical="center"/>
    </xf>
    <xf numFmtId="0" fontId="7" fillId="0" borderId="26" xfId="0" applyFont="1" applyFill="1" applyBorder="1" applyAlignment="1" quotePrefix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161925</xdr:colOff>
      <xdr:row>62</xdr:row>
      <xdr:rowOff>0</xdr:rowOff>
    </xdr:from>
    <xdr:to>
      <xdr:col>11</xdr:col>
      <xdr:colOff>161925</xdr:colOff>
      <xdr:row>62</xdr:row>
      <xdr:rowOff>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118050" y="220218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1104900</xdr:colOff>
      <xdr:row>3</xdr:row>
      <xdr:rowOff>95250</xdr:rowOff>
    </xdr:from>
    <xdr:to>
      <xdr:col>2</xdr:col>
      <xdr:colOff>3924300</xdr:colOff>
      <xdr:row>6</xdr:row>
      <xdr:rowOff>114300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1238250"/>
          <a:ext cx="28194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161925</xdr:colOff>
      <xdr:row>59</xdr:row>
      <xdr:rowOff>0</xdr:rowOff>
    </xdr:from>
    <xdr:to>
      <xdr:col>17</xdr:col>
      <xdr:colOff>161925</xdr:colOff>
      <xdr:row>59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61150" y="227742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676275</xdr:colOff>
      <xdr:row>0</xdr:row>
      <xdr:rowOff>209550</xdr:rowOff>
    </xdr:from>
    <xdr:to>
      <xdr:col>2</xdr:col>
      <xdr:colOff>3495675</xdr:colOff>
      <xdr:row>4</xdr:row>
      <xdr:rowOff>180975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0125" y="209550"/>
          <a:ext cx="28194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5</xdr:row>
      <xdr:rowOff>19050</xdr:rowOff>
    </xdr:from>
    <xdr:to>
      <xdr:col>2</xdr:col>
      <xdr:colOff>4457700</xdr:colOff>
      <xdr:row>8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1981200"/>
          <a:ext cx="4638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NFO\Web%20Opdatering%20Werksdokumente\Publication%20Sheets\Koring\Koring%20Langstaa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SOkt"/>
      <sheetName val="LSNov"/>
      <sheetName val="LSDes"/>
      <sheetName val="LSJan"/>
      <sheetName val="LSFeb"/>
      <sheetName val="LSMrt"/>
      <sheetName val="LSApr"/>
      <sheetName val="LSMei"/>
      <sheetName val="LSJun"/>
      <sheetName val="LSJul"/>
      <sheetName val="LSAug"/>
      <sheetName val="LSSept"/>
      <sheetName val="Finaal"/>
      <sheetName val="1 Maand"/>
    </sheetNames>
    <sheetDataSet>
      <sheetData sheetId="0">
        <row r="11">
          <cell r="D11">
            <v>482511</v>
          </cell>
          <cell r="E11">
            <v>6015</v>
          </cell>
        </row>
        <row r="14">
          <cell r="D14">
            <v>337701</v>
          </cell>
          <cell r="E14">
            <v>114</v>
          </cell>
        </row>
        <row r="15">
          <cell r="D15">
            <v>266729</v>
          </cell>
          <cell r="E15">
            <v>0</v>
          </cell>
        </row>
        <row r="19">
          <cell r="D19">
            <v>258024</v>
          </cell>
          <cell r="E19">
            <v>0</v>
          </cell>
        </row>
        <row r="20">
          <cell r="D20">
            <v>0</v>
          </cell>
          <cell r="E20">
            <v>224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  <row r="23">
          <cell r="D23">
            <v>49</v>
          </cell>
          <cell r="E23">
            <v>0</v>
          </cell>
        </row>
        <row r="24">
          <cell r="D24">
            <v>95</v>
          </cell>
          <cell r="E24">
            <v>13</v>
          </cell>
        </row>
        <row r="25">
          <cell r="D25">
            <v>0</v>
          </cell>
          <cell r="E25">
            <v>0</v>
          </cell>
        </row>
        <row r="29">
          <cell r="D29">
            <v>2108</v>
          </cell>
          <cell r="E29">
            <v>0</v>
          </cell>
        </row>
        <row r="30">
          <cell r="D30">
            <v>0</v>
          </cell>
          <cell r="E30">
            <v>0</v>
          </cell>
        </row>
        <row r="32">
          <cell r="D32">
            <v>14093</v>
          </cell>
          <cell r="E32">
            <v>0</v>
          </cell>
        </row>
        <row r="33">
          <cell r="D33">
            <v>0</v>
          </cell>
          <cell r="E33">
            <v>0</v>
          </cell>
        </row>
        <row r="36">
          <cell r="D36">
            <v>352</v>
          </cell>
          <cell r="E36">
            <v>-171</v>
          </cell>
        </row>
        <row r="37">
          <cell r="D37">
            <v>-2257</v>
          </cell>
          <cell r="E37">
            <v>-27</v>
          </cell>
        </row>
        <row r="43">
          <cell r="D43">
            <v>539930</v>
          </cell>
          <cell r="E43">
            <v>5945</v>
          </cell>
        </row>
        <row r="44">
          <cell r="D44">
            <v>274547</v>
          </cell>
          <cell r="E44">
            <v>145</v>
          </cell>
        </row>
        <row r="47">
          <cell r="D47">
            <v>3881</v>
          </cell>
          <cell r="E47">
            <v>0</v>
          </cell>
        </row>
        <row r="48">
          <cell r="D48">
            <v>29695</v>
          </cell>
          <cell r="E48">
            <v>0</v>
          </cell>
        </row>
        <row r="49">
          <cell r="D49">
            <v>21237</v>
          </cell>
          <cell r="E49">
            <v>0</v>
          </cell>
        </row>
        <row r="50">
          <cell r="D50">
            <v>0</v>
          </cell>
          <cell r="E50">
            <v>0</v>
          </cell>
        </row>
        <row r="54">
          <cell r="F54">
            <v>6454</v>
          </cell>
        </row>
        <row r="55">
          <cell r="F55">
            <v>2264</v>
          </cell>
        </row>
        <row r="56">
          <cell r="F56">
            <v>337815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65"/>
  <sheetViews>
    <sheetView zoomScale="40" zoomScaleNormal="40" zoomScalePageLayoutView="0" workbookViewId="0" topLeftCell="C1">
      <selection activeCell="E9" sqref="E9"/>
    </sheetView>
  </sheetViews>
  <sheetFormatPr defaultColWidth="9.140625" defaultRowHeight="15"/>
  <cols>
    <col min="1" max="2" width="2.421875" style="3" customWidth="1"/>
    <col min="3" max="3" width="82.140625" style="3" customWidth="1"/>
    <col min="4" max="10" width="37.57421875" style="3" customWidth="1"/>
    <col min="11" max="11" width="99.28125" style="0" customWidth="1"/>
    <col min="12" max="13" width="2.421875" style="0" customWidth="1"/>
  </cols>
  <sheetData>
    <row r="1" spans="1:13" ht="30" customHeight="1">
      <c r="A1" s="298"/>
      <c r="B1" s="299"/>
      <c r="C1" s="300"/>
      <c r="D1" s="307" t="s">
        <v>0</v>
      </c>
      <c r="E1" s="308"/>
      <c r="F1" s="308"/>
      <c r="G1" s="308"/>
      <c r="H1" s="308"/>
      <c r="I1" s="308"/>
      <c r="J1" s="309"/>
      <c r="K1" s="310" t="s">
        <v>1</v>
      </c>
      <c r="L1" s="311"/>
      <c r="M1" s="312"/>
    </row>
    <row r="2" spans="1:13" ht="30" customHeight="1">
      <c r="A2" s="301"/>
      <c r="B2" s="302"/>
      <c r="C2" s="303"/>
      <c r="D2" s="316" t="s">
        <v>2</v>
      </c>
      <c r="E2" s="317"/>
      <c r="F2" s="317"/>
      <c r="G2" s="317"/>
      <c r="H2" s="317"/>
      <c r="I2" s="317"/>
      <c r="J2" s="318"/>
      <c r="K2" s="313"/>
      <c r="L2" s="314"/>
      <c r="M2" s="315"/>
    </row>
    <row r="3" spans="1:13" ht="30" customHeight="1">
      <c r="A3" s="301"/>
      <c r="B3" s="302"/>
      <c r="C3" s="303"/>
      <c r="D3" s="316" t="s">
        <v>3</v>
      </c>
      <c r="E3" s="317"/>
      <c r="F3" s="317"/>
      <c r="G3" s="317"/>
      <c r="H3" s="317"/>
      <c r="I3" s="317"/>
      <c r="J3" s="318"/>
      <c r="K3" s="313"/>
      <c r="L3" s="314"/>
      <c r="M3" s="315"/>
    </row>
    <row r="4" spans="1:13" ht="30" customHeight="1" thickBot="1">
      <c r="A4" s="301"/>
      <c r="B4" s="302"/>
      <c r="C4" s="303"/>
      <c r="D4" s="319" t="s">
        <v>4</v>
      </c>
      <c r="E4" s="320"/>
      <c r="F4" s="320"/>
      <c r="G4" s="320"/>
      <c r="H4" s="320"/>
      <c r="I4" s="320"/>
      <c r="J4" s="321"/>
      <c r="K4" s="313"/>
      <c r="L4" s="314"/>
      <c r="M4" s="315"/>
    </row>
    <row r="5" spans="1:13" ht="30" customHeight="1">
      <c r="A5" s="301"/>
      <c r="B5" s="302"/>
      <c r="C5" s="303"/>
      <c r="D5" s="322" t="s">
        <v>5</v>
      </c>
      <c r="E5" s="277"/>
      <c r="F5" s="277"/>
      <c r="G5" s="1"/>
      <c r="H5" s="323"/>
      <c r="I5" s="277"/>
      <c r="J5" s="277"/>
      <c r="K5" s="313"/>
      <c r="L5" s="314"/>
      <c r="M5" s="315"/>
    </row>
    <row r="6" spans="1:13" ht="30" customHeight="1">
      <c r="A6" s="301"/>
      <c r="B6" s="302"/>
      <c r="C6" s="303"/>
      <c r="D6" s="324" t="s">
        <v>6</v>
      </c>
      <c r="E6" s="325"/>
      <c r="F6" s="326"/>
      <c r="G6" s="2"/>
      <c r="H6" s="327" t="s">
        <v>7</v>
      </c>
      <c r="I6" s="325"/>
      <c r="J6" s="326"/>
      <c r="K6" s="284" t="s">
        <v>8</v>
      </c>
      <c r="L6" s="285"/>
      <c r="M6" s="286"/>
    </row>
    <row r="7" spans="1:13" ht="30" customHeight="1" thickBot="1">
      <c r="A7" s="301"/>
      <c r="B7" s="302"/>
      <c r="C7" s="303"/>
      <c r="D7" s="291" t="s">
        <v>9</v>
      </c>
      <c r="E7" s="292"/>
      <c r="F7" s="293"/>
      <c r="H7" s="291" t="s">
        <v>10</v>
      </c>
      <c r="I7" s="292"/>
      <c r="J7" s="293"/>
      <c r="K7" s="287"/>
      <c r="L7" s="285"/>
      <c r="M7" s="286"/>
    </row>
    <row r="8" spans="1:13" ht="30" customHeight="1">
      <c r="A8" s="301"/>
      <c r="B8" s="302"/>
      <c r="C8" s="303"/>
      <c r="D8" s="4" t="s">
        <v>11</v>
      </c>
      <c r="E8" s="5" t="s">
        <v>12</v>
      </c>
      <c r="F8" s="6" t="s">
        <v>13</v>
      </c>
      <c r="G8" s="2" t="s">
        <v>14</v>
      </c>
      <c r="H8" s="4" t="s">
        <v>11</v>
      </c>
      <c r="I8" s="5" t="s">
        <v>12</v>
      </c>
      <c r="J8" s="6" t="s">
        <v>13</v>
      </c>
      <c r="K8" s="287"/>
      <c r="L8" s="285"/>
      <c r="M8" s="286"/>
    </row>
    <row r="9" spans="1:13" ht="30" customHeight="1" thickBot="1">
      <c r="A9" s="304"/>
      <c r="B9" s="305"/>
      <c r="C9" s="306"/>
      <c r="D9" s="7" t="s">
        <v>15</v>
      </c>
      <c r="E9" s="8" t="s">
        <v>16</v>
      </c>
      <c r="F9" s="9" t="s">
        <v>17</v>
      </c>
      <c r="G9" s="10" t="s">
        <v>18</v>
      </c>
      <c r="H9" s="7" t="s">
        <v>15</v>
      </c>
      <c r="I9" s="8" t="s">
        <v>16</v>
      </c>
      <c r="J9" s="9" t="s">
        <v>17</v>
      </c>
      <c r="K9" s="288"/>
      <c r="L9" s="289"/>
      <c r="M9" s="290"/>
    </row>
    <row r="10" spans="1:13" ht="30" customHeight="1" thickBot="1">
      <c r="A10" s="294" t="s">
        <v>19</v>
      </c>
      <c r="B10" s="295"/>
      <c r="C10" s="296"/>
      <c r="D10" s="297"/>
      <c r="E10" s="297"/>
      <c r="F10" s="297"/>
      <c r="G10" s="297"/>
      <c r="H10" s="297"/>
      <c r="I10" s="297"/>
      <c r="J10" s="297"/>
      <c r="K10" s="294" t="s">
        <v>20</v>
      </c>
      <c r="L10" s="295"/>
      <c r="M10" s="296"/>
    </row>
    <row r="11" spans="1:13" ht="30" customHeight="1" thickBot="1">
      <c r="A11" s="276"/>
      <c r="B11" s="277"/>
      <c r="C11" s="277"/>
      <c r="D11" s="278" t="s">
        <v>21</v>
      </c>
      <c r="E11" s="279"/>
      <c r="F11" s="280"/>
      <c r="G11" s="11"/>
      <c r="H11" s="278" t="s">
        <v>22</v>
      </c>
      <c r="I11" s="279"/>
      <c r="J11" s="280"/>
      <c r="K11" s="281"/>
      <c r="L11" s="281"/>
      <c r="M11" s="282"/>
    </row>
    <row r="12" spans="1:13" ht="30" customHeight="1" thickBot="1">
      <c r="A12" s="12" t="s">
        <v>23</v>
      </c>
      <c r="B12" s="13"/>
      <c r="C12" s="13"/>
      <c r="D12" s="14">
        <f>'[1]LSOkt'!$D$11</f>
        <v>482511</v>
      </c>
      <c r="E12" s="15">
        <f>'[1]LSOkt'!$E$11</f>
        <v>6015</v>
      </c>
      <c r="F12" s="16">
        <f>SUM(D12:E12)</f>
        <v>488526</v>
      </c>
      <c r="G12" s="17">
        <f>_xlfn.IFERROR((F12-J12)/J12*100,IF(F12-J12=0,0,100))</f>
        <v>-24.978347000829267</v>
      </c>
      <c r="H12" s="14">
        <v>645265</v>
      </c>
      <c r="I12" s="15">
        <v>5915</v>
      </c>
      <c r="J12" s="16">
        <f>SUM(H12:I12)</f>
        <v>651180</v>
      </c>
      <c r="K12" s="18"/>
      <c r="L12" s="19"/>
      <c r="M12" s="20" t="s">
        <v>24</v>
      </c>
    </row>
    <row r="13" spans="1:13" ht="30" customHeight="1">
      <c r="A13" s="12"/>
      <c r="B13" s="13"/>
      <c r="C13" s="13"/>
      <c r="D13" s="283"/>
      <c r="E13" s="283"/>
      <c r="F13" s="283"/>
      <c r="G13" s="21"/>
      <c r="H13" s="283"/>
      <c r="I13" s="283"/>
      <c r="J13" s="283"/>
      <c r="K13" s="18"/>
      <c r="L13" s="22"/>
      <c r="M13" s="20"/>
    </row>
    <row r="14" spans="1:13" ht="30" customHeight="1">
      <c r="A14" s="12"/>
      <c r="B14" s="13"/>
      <c r="C14" s="13"/>
      <c r="D14" s="265"/>
      <c r="E14" s="265"/>
      <c r="F14" s="266"/>
      <c r="G14" s="23"/>
      <c r="H14" s="267"/>
      <c r="I14" s="267"/>
      <c r="J14" s="268"/>
      <c r="K14" s="18"/>
      <c r="L14" s="22"/>
      <c r="M14" s="20"/>
    </row>
    <row r="15" spans="1:13" ht="30" customHeight="1" thickBot="1">
      <c r="A15" s="24"/>
      <c r="B15" s="25"/>
      <c r="C15" s="25"/>
      <c r="D15" s="269"/>
      <c r="E15" s="270"/>
      <c r="F15" s="269"/>
      <c r="G15" s="26"/>
      <c r="H15" s="271"/>
      <c r="I15" s="272"/>
      <c r="J15" s="271"/>
      <c r="K15" s="27"/>
      <c r="L15" s="28"/>
      <c r="M15" s="29"/>
    </row>
    <row r="16" spans="1:13" ht="30" customHeight="1" thickBot="1">
      <c r="A16" s="12" t="s">
        <v>25</v>
      </c>
      <c r="B16" s="30"/>
      <c r="C16" s="30"/>
      <c r="D16" s="31">
        <f>+D17+D18</f>
        <v>604430</v>
      </c>
      <c r="E16" s="32">
        <f>+E17+E18</f>
        <v>114</v>
      </c>
      <c r="F16" s="33">
        <f>SUM(D16:E16)</f>
        <v>604544</v>
      </c>
      <c r="G16" s="34">
        <f>_xlfn.IFERROR((F16-J16)/J16*100,IF(F16-J16=0,0,100))</f>
        <v>84.59246050405798</v>
      </c>
      <c r="H16" s="31">
        <f>+H17+H18</f>
        <v>326936</v>
      </c>
      <c r="I16" s="32">
        <f>+I17+I18</f>
        <v>566</v>
      </c>
      <c r="J16" s="33">
        <f>SUM(H16:I16)</f>
        <v>327502</v>
      </c>
      <c r="K16" s="18"/>
      <c r="L16" s="18"/>
      <c r="M16" s="20" t="s">
        <v>26</v>
      </c>
    </row>
    <row r="17" spans="1:13" ht="30" customHeight="1">
      <c r="A17" s="12"/>
      <c r="B17" s="35" t="s">
        <v>27</v>
      </c>
      <c r="C17" s="36"/>
      <c r="D17" s="37">
        <f>'[1]LSOkt'!$D$14</f>
        <v>337701</v>
      </c>
      <c r="E17" s="38">
        <f>'[1]LSOkt'!$E$14</f>
        <v>114</v>
      </c>
      <c r="F17" s="39">
        <f>+D17+E17</f>
        <v>337815</v>
      </c>
      <c r="G17" s="40">
        <f>_xlfn.IFERROR((F17-J17)/J17*100,IF(F17-J17=0,0,100))</f>
        <v>208.67598684210526</v>
      </c>
      <c r="H17" s="41">
        <v>108874</v>
      </c>
      <c r="I17" s="38">
        <v>566</v>
      </c>
      <c r="J17" s="42">
        <f>SUM(H17:I17)</f>
        <v>109440</v>
      </c>
      <c r="K17" s="43"/>
      <c r="L17" s="44" t="s">
        <v>28</v>
      </c>
      <c r="M17" s="45"/>
    </row>
    <row r="18" spans="1:13" ht="30" customHeight="1" thickBot="1">
      <c r="A18" s="12"/>
      <c r="B18" s="46" t="s">
        <v>29</v>
      </c>
      <c r="C18" s="47"/>
      <c r="D18" s="48">
        <f>'[1]LSOkt'!$D$15</f>
        <v>266729</v>
      </c>
      <c r="E18" s="49">
        <f>'[1]LSOkt'!$E$15</f>
        <v>0</v>
      </c>
      <c r="F18" s="50">
        <f>+D18+E18</f>
        <v>266729</v>
      </c>
      <c r="G18" s="51">
        <f>_xlfn.IFERROR((F18-J18)/J18*100,IF(F18-J18=0,0,100))</f>
        <v>22.31796461556805</v>
      </c>
      <c r="H18" s="52">
        <v>218062</v>
      </c>
      <c r="I18" s="49">
        <v>0</v>
      </c>
      <c r="J18" s="53">
        <f>SUM(H18:I18)</f>
        <v>218062</v>
      </c>
      <c r="K18" s="54"/>
      <c r="L18" s="55" t="s">
        <v>30</v>
      </c>
      <c r="M18" s="45"/>
    </row>
    <row r="19" spans="1:13" ht="9" customHeight="1" thickBot="1">
      <c r="A19" s="12"/>
      <c r="B19" s="22"/>
      <c r="C19" s="22"/>
      <c r="D19" s="56"/>
      <c r="E19" s="56"/>
      <c r="F19" s="56"/>
      <c r="G19" s="57"/>
      <c r="H19" s="56"/>
      <c r="I19" s="56" t="s">
        <v>31</v>
      </c>
      <c r="J19" s="56"/>
      <c r="K19" s="58"/>
      <c r="L19" s="58"/>
      <c r="M19" s="45"/>
    </row>
    <row r="20" spans="1:13" ht="30" customHeight="1" thickBot="1">
      <c r="A20" s="59" t="s">
        <v>32</v>
      </c>
      <c r="B20" s="60"/>
      <c r="C20" s="61"/>
      <c r="D20" s="62">
        <f>D21+D26+D27+D28</f>
        <v>258168</v>
      </c>
      <c r="E20" s="63">
        <f>E21+E26+E27+E28</f>
        <v>237</v>
      </c>
      <c r="F20" s="64">
        <f>F21+F26+F27+F28</f>
        <v>258405</v>
      </c>
      <c r="G20" s="17">
        <f aca="true" t="shared" si="0" ref="G20:G28">_xlfn.IFERROR((F20-J20)/J20*100,IF(F20-J20=0,0,100))</f>
        <v>-4.837575172809999</v>
      </c>
      <c r="H20" s="62">
        <f>H21+H26+H27+H28</f>
        <v>270296</v>
      </c>
      <c r="I20" s="63">
        <f>I21+I26+I27+I28</f>
        <v>1245</v>
      </c>
      <c r="J20" s="64">
        <f>J21+J26+J27+J28</f>
        <v>271541</v>
      </c>
      <c r="K20" s="18"/>
      <c r="L20" s="18"/>
      <c r="M20" s="20" t="s">
        <v>33</v>
      </c>
    </row>
    <row r="21" spans="1:13" ht="30" customHeight="1">
      <c r="A21" s="59"/>
      <c r="B21" s="65" t="s">
        <v>34</v>
      </c>
      <c r="C21" s="66"/>
      <c r="D21" s="67">
        <f>SUM(D22:D25)</f>
        <v>258024</v>
      </c>
      <c r="E21" s="68">
        <f>SUM(E22:E25)</f>
        <v>224</v>
      </c>
      <c r="F21" s="69">
        <f>SUM(F22:F25)</f>
        <v>258248</v>
      </c>
      <c r="G21" s="70">
        <f t="shared" si="0"/>
        <v>-4.784237383122438</v>
      </c>
      <c r="H21" s="67">
        <f>SUM(H22:H25)</f>
        <v>269993</v>
      </c>
      <c r="I21" s="68">
        <f>SUM(I22:I25)</f>
        <v>1231</v>
      </c>
      <c r="J21" s="71">
        <f>SUM(J22:J25)</f>
        <v>271224</v>
      </c>
      <c r="K21" s="72"/>
      <c r="L21" s="73" t="s">
        <v>35</v>
      </c>
      <c r="M21" s="20"/>
    </row>
    <row r="22" spans="1:13" ht="30" customHeight="1">
      <c r="A22" s="59"/>
      <c r="B22" s="74"/>
      <c r="C22" s="75" t="s">
        <v>36</v>
      </c>
      <c r="D22" s="37">
        <f>'[1]LSOkt'!$D$19</f>
        <v>258024</v>
      </c>
      <c r="E22" s="76">
        <f>'[1]LSOkt'!$E$19</f>
        <v>0</v>
      </c>
      <c r="F22" s="77">
        <f>SUM(D22:E22)</f>
        <v>258024</v>
      </c>
      <c r="G22" s="78">
        <f t="shared" si="0"/>
        <v>-3.5175428428267477</v>
      </c>
      <c r="H22" s="37">
        <v>267431</v>
      </c>
      <c r="I22" s="76">
        <v>0</v>
      </c>
      <c r="J22" s="77">
        <f aca="true" t="shared" si="1" ref="J22:J28">SUM(H22:I22)</f>
        <v>267431</v>
      </c>
      <c r="K22" s="79" t="s">
        <v>37</v>
      </c>
      <c r="L22" s="80"/>
      <c r="M22" s="45"/>
    </row>
    <row r="23" spans="1:13" ht="30" customHeight="1">
      <c r="A23" s="59"/>
      <c r="B23" s="81"/>
      <c r="C23" s="82" t="s">
        <v>38</v>
      </c>
      <c r="D23" s="37">
        <f>'[1]LSOkt'!$D$20</f>
        <v>0</v>
      </c>
      <c r="E23" s="76">
        <f>'[1]LSOkt'!$E$20</f>
        <v>224</v>
      </c>
      <c r="F23" s="77">
        <f>SUM(D23:E23)</f>
        <v>224</v>
      </c>
      <c r="G23" s="78">
        <f t="shared" si="0"/>
        <v>-94.0943843923016</v>
      </c>
      <c r="H23" s="37">
        <v>2562</v>
      </c>
      <c r="I23" s="76">
        <v>1231</v>
      </c>
      <c r="J23" s="77">
        <f t="shared" si="1"/>
        <v>3793</v>
      </c>
      <c r="K23" s="83" t="s">
        <v>39</v>
      </c>
      <c r="L23" s="84"/>
      <c r="M23" s="45"/>
    </row>
    <row r="24" spans="1:13" ht="30" customHeight="1">
      <c r="A24" s="59"/>
      <c r="B24" s="81"/>
      <c r="C24" s="85" t="s">
        <v>40</v>
      </c>
      <c r="D24" s="86">
        <f>'[1]LSOkt'!$D$21</f>
        <v>0</v>
      </c>
      <c r="E24" s="39">
        <f>'[1]LSOkt'!$E$21</f>
        <v>0</v>
      </c>
      <c r="F24" s="87">
        <f>SUM(D24:E24)</f>
        <v>0</v>
      </c>
      <c r="G24" s="78">
        <f t="shared" si="0"/>
        <v>0</v>
      </c>
      <c r="H24" s="86">
        <v>0</v>
      </c>
      <c r="I24" s="39">
        <v>0</v>
      </c>
      <c r="J24" s="87">
        <f t="shared" si="1"/>
        <v>0</v>
      </c>
      <c r="K24" s="88" t="s">
        <v>41</v>
      </c>
      <c r="L24" s="84"/>
      <c r="M24" s="45"/>
    </row>
    <row r="25" spans="1:13" ht="30" customHeight="1">
      <c r="A25" s="59"/>
      <c r="B25" s="81"/>
      <c r="C25" s="89" t="s">
        <v>42</v>
      </c>
      <c r="D25" s="90">
        <f>'[1]LSOkt'!$D$22</f>
        <v>0</v>
      </c>
      <c r="E25" s="91">
        <f>'[1]LSOkt'!$E$22</f>
        <v>0</v>
      </c>
      <c r="F25" s="92">
        <f>+E25+D25</f>
        <v>0</v>
      </c>
      <c r="G25" s="93">
        <f t="shared" si="0"/>
        <v>0</v>
      </c>
      <c r="H25" s="90">
        <v>0</v>
      </c>
      <c r="I25" s="91">
        <v>0</v>
      </c>
      <c r="J25" s="92">
        <f t="shared" si="1"/>
        <v>0</v>
      </c>
      <c r="K25" s="94" t="s">
        <v>43</v>
      </c>
      <c r="L25" s="84"/>
      <c r="M25" s="45"/>
    </row>
    <row r="26" spans="1:13" ht="30" customHeight="1">
      <c r="A26" s="12"/>
      <c r="B26" s="95" t="s">
        <v>44</v>
      </c>
      <c r="C26" s="96"/>
      <c r="D26" s="86">
        <f>'[1]LSOkt'!$D$23</f>
        <v>49</v>
      </c>
      <c r="E26" s="39">
        <f>'[1]LSOkt'!$E$23</f>
        <v>0</v>
      </c>
      <c r="F26" s="87">
        <f>SUM(D26:E26)</f>
        <v>49</v>
      </c>
      <c r="G26" s="78">
        <f t="shared" si="0"/>
        <v>-14.035087719298245</v>
      </c>
      <c r="H26" s="86">
        <v>57</v>
      </c>
      <c r="I26" s="39">
        <v>0</v>
      </c>
      <c r="J26" s="87">
        <f t="shared" si="1"/>
        <v>57</v>
      </c>
      <c r="K26" s="58"/>
      <c r="L26" s="84" t="s">
        <v>45</v>
      </c>
      <c r="M26" s="45"/>
    </row>
    <row r="27" spans="1:13" ht="30" customHeight="1">
      <c r="A27" s="12"/>
      <c r="B27" s="95" t="s">
        <v>46</v>
      </c>
      <c r="C27" s="96"/>
      <c r="D27" s="86">
        <f>'[1]LSOkt'!$D$24</f>
        <v>95</v>
      </c>
      <c r="E27" s="39">
        <f>'[1]LSOkt'!$E$24</f>
        <v>13</v>
      </c>
      <c r="F27" s="87">
        <f>SUM(D27:E27)</f>
        <v>108</v>
      </c>
      <c r="G27" s="78">
        <f t="shared" si="0"/>
        <v>-58.46153846153847</v>
      </c>
      <c r="H27" s="86">
        <v>246</v>
      </c>
      <c r="I27" s="39">
        <v>14</v>
      </c>
      <c r="J27" s="87">
        <f t="shared" si="1"/>
        <v>260</v>
      </c>
      <c r="K27" s="97"/>
      <c r="L27" s="84" t="s">
        <v>47</v>
      </c>
      <c r="M27" s="45"/>
    </row>
    <row r="28" spans="1:13" ht="30" customHeight="1" thickBot="1">
      <c r="A28" s="12"/>
      <c r="B28" s="98" t="s">
        <v>48</v>
      </c>
      <c r="C28" s="99"/>
      <c r="D28" s="52">
        <f>'[1]LSOkt'!$D$25</f>
        <v>0</v>
      </c>
      <c r="E28" s="50">
        <f>'[1]LSOkt'!$E$25</f>
        <v>0</v>
      </c>
      <c r="F28" s="53">
        <f>SUM(D28:E28)</f>
        <v>0</v>
      </c>
      <c r="G28" s="100">
        <f t="shared" si="0"/>
        <v>0</v>
      </c>
      <c r="H28" s="52">
        <v>0</v>
      </c>
      <c r="I28" s="50">
        <v>0</v>
      </c>
      <c r="J28" s="53">
        <f t="shared" si="1"/>
        <v>0</v>
      </c>
      <c r="K28" s="101"/>
      <c r="L28" s="102" t="s">
        <v>49</v>
      </c>
      <c r="M28" s="45"/>
    </row>
    <row r="29" spans="1:13" ht="9" customHeight="1" thickBot="1">
      <c r="A29" s="12"/>
      <c r="B29" s="13"/>
      <c r="C29" s="13"/>
      <c r="D29" s="103"/>
      <c r="E29" s="103"/>
      <c r="F29" s="103"/>
      <c r="G29" s="104"/>
      <c r="H29" s="103"/>
      <c r="I29" s="103"/>
      <c r="J29" s="103"/>
      <c r="K29" s="18"/>
      <c r="L29" s="18"/>
      <c r="M29" s="20"/>
    </row>
    <row r="30" spans="1:13" ht="30" customHeight="1" thickBot="1">
      <c r="A30" s="12" t="s">
        <v>50</v>
      </c>
      <c r="B30" s="30"/>
      <c r="C30" s="30"/>
      <c r="D30" s="105">
        <f>+D31+D34</f>
        <v>16201</v>
      </c>
      <c r="E30" s="38">
        <f>+E31+E34</f>
        <v>0</v>
      </c>
      <c r="F30" s="42">
        <f aca="true" t="shared" si="2" ref="F30:F36">SUM(D30:E30)</f>
        <v>16201</v>
      </c>
      <c r="G30" s="106">
        <f aca="true" t="shared" si="3" ref="G30:G36">_xlfn.IFERROR((F30-J30)/J30*100,IF(F30-J30=0,0,100))</f>
        <v>-24.361548158177317</v>
      </c>
      <c r="H30" s="105">
        <f>+H31+H34</f>
        <v>21419</v>
      </c>
      <c r="I30" s="38">
        <f>+I31+I34</f>
        <v>0</v>
      </c>
      <c r="J30" s="42">
        <f aca="true" t="shared" si="4" ref="J30:J36">SUM(H30:I30)</f>
        <v>21419</v>
      </c>
      <c r="K30" s="22"/>
      <c r="L30" s="22"/>
      <c r="M30" s="107" t="s">
        <v>51</v>
      </c>
    </row>
    <row r="31" spans="1:13" ht="30" customHeight="1">
      <c r="A31" s="12"/>
      <c r="B31" s="108" t="s">
        <v>52</v>
      </c>
      <c r="C31" s="109"/>
      <c r="D31" s="105">
        <f>+D32+D33</f>
        <v>2108</v>
      </c>
      <c r="E31" s="38">
        <f>+E32+E33</f>
        <v>0</v>
      </c>
      <c r="F31" s="110">
        <f t="shared" si="2"/>
        <v>2108</v>
      </c>
      <c r="G31" s="111">
        <f t="shared" si="3"/>
        <v>11.593435680254101</v>
      </c>
      <c r="H31" s="105">
        <f>+H32+H33</f>
        <v>1889</v>
      </c>
      <c r="I31" s="38">
        <f>+I32+I33</f>
        <v>0</v>
      </c>
      <c r="J31" s="110">
        <f t="shared" si="4"/>
        <v>1889</v>
      </c>
      <c r="K31" s="112"/>
      <c r="L31" s="73" t="s">
        <v>53</v>
      </c>
      <c r="M31" s="20"/>
    </row>
    <row r="32" spans="1:13" ht="30" customHeight="1">
      <c r="A32" s="12"/>
      <c r="B32" s="113"/>
      <c r="C32" s="114" t="s">
        <v>54</v>
      </c>
      <c r="D32" s="115">
        <f>'[1]LSOkt'!$D$29</f>
        <v>2108</v>
      </c>
      <c r="E32" s="116">
        <f>'[1]LSOkt'!$E$29</f>
        <v>0</v>
      </c>
      <c r="F32" s="117">
        <f t="shared" si="2"/>
        <v>2108</v>
      </c>
      <c r="G32" s="118">
        <f t="shared" si="3"/>
        <v>11.593435680254101</v>
      </c>
      <c r="H32" s="115">
        <v>1889</v>
      </c>
      <c r="I32" s="116">
        <v>0</v>
      </c>
      <c r="J32" s="117">
        <f t="shared" si="4"/>
        <v>1889</v>
      </c>
      <c r="K32" s="119" t="s">
        <v>55</v>
      </c>
      <c r="L32" s="120"/>
      <c r="M32" s="45"/>
    </row>
    <row r="33" spans="1:13" ht="30" customHeight="1">
      <c r="A33" s="12"/>
      <c r="B33" s="113"/>
      <c r="C33" s="121" t="s">
        <v>56</v>
      </c>
      <c r="D33" s="122">
        <f>'[1]LSOkt'!$D$30</f>
        <v>0</v>
      </c>
      <c r="E33" s="123">
        <f>'[1]LSOkt'!$E$30</f>
        <v>0</v>
      </c>
      <c r="F33" s="124">
        <f t="shared" si="2"/>
        <v>0</v>
      </c>
      <c r="G33" s="125">
        <f t="shared" si="3"/>
        <v>0</v>
      </c>
      <c r="H33" s="122">
        <v>0</v>
      </c>
      <c r="I33" s="123">
        <v>0</v>
      </c>
      <c r="J33" s="124">
        <f t="shared" si="4"/>
        <v>0</v>
      </c>
      <c r="K33" s="126" t="s">
        <v>57</v>
      </c>
      <c r="L33" s="127"/>
      <c r="M33" s="45"/>
    </row>
    <row r="34" spans="1:13" ht="30" customHeight="1">
      <c r="A34" s="12"/>
      <c r="B34" s="95" t="s">
        <v>58</v>
      </c>
      <c r="C34" s="128"/>
      <c r="D34" s="37">
        <f>+D35+D36</f>
        <v>14093</v>
      </c>
      <c r="E34" s="76">
        <f>+E35+E36</f>
        <v>0</v>
      </c>
      <c r="F34" s="77">
        <f t="shared" si="2"/>
        <v>14093</v>
      </c>
      <c r="G34" s="118">
        <f t="shared" si="3"/>
        <v>-27.839221710189456</v>
      </c>
      <c r="H34" s="37">
        <f>+H35+H36</f>
        <v>19530</v>
      </c>
      <c r="I34" s="76">
        <f>+I35+I36</f>
        <v>0</v>
      </c>
      <c r="J34" s="77">
        <f t="shared" si="4"/>
        <v>19530</v>
      </c>
      <c r="K34" s="129"/>
      <c r="L34" s="84" t="s">
        <v>59</v>
      </c>
      <c r="M34" s="45"/>
    </row>
    <row r="35" spans="1:13" ht="30" customHeight="1">
      <c r="A35" s="12"/>
      <c r="B35" s="113"/>
      <c r="C35" s="114" t="s">
        <v>60</v>
      </c>
      <c r="D35" s="115">
        <f>'[1]LSOkt'!$D$32</f>
        <v>14093</v>
      </c>
      <c r="E35" s="116">
        <f>'[1]LSOkt'!$E$32</f>
        <v>0</v>
      </c>
      <c r="F35" s="117">
        <f t="shared" si="2"/>
        <v>14093</v>
      </c>
      <c r="G35" s="118">
        <f t="shared" si="3"/>
        <v>-27.839221710189456</v>
      </c>
      <c r="H35" s="115">
        <v>19530</v>
      </c>
      <c r="I35" s="116">
        <v>0</v>
      </c>
      <c r="J35" s="117">
        <f t="shared" si="4"/>
        <v>19530</v>
      </c>
      <c r="K35" s="119" t="s">
        <v>61</v>
      </c>
      <c r="L35" s="130"/>
      <c r="M35" s="45"/>
    </row>
    <row r="36" spans="1:13" ht="30" customHeight="1" thickBot="1">
      <c r="A36" s="12"/>
      <c r="B36" s="131"/>
      <c r="C36" s="121" t="s">
        <v>62</v>
      </c>
      <c r="D36" s="48">
        <f>'[1]LSOkt'!$D$33</f>
        <v>0</v>
      </c>
      <c r="E36" s="49">
        <f>'[1]LSOkt'!$E$33</f>
        <v>0</v>
      </c>
      <c r="F36" s="53">
        <f t="shared" si="2"/>
        <v>0</v>
      </c>
      <c r="G36" s="132">
        <f t="shared" si="3"/>
        <v>0</v>
      </c>
      <c r="H36" s="48">
        <v>0</v>
      </c>
      <c r="I36" s="49">
        <v>0</v>
      </c>
      <c r="J36" s="53">
        <f t="shared" si="4"/>
        <v>0</v>
      </c>
      <c r="K36" s="126" t="s">
        <v>63</v>
      </c>
      <c r="L36" s="133"/>
      <c r="M36" s="45"/>
    </row>
    <row r="37" spans="1:13" ht="9" customHeight="1" thickBot="1">
      <c r="A37" s="12"/>
      <c r="B37" s="96"/>
      <c r="C37" s="96"/>
      <c r="D37" s="56"/>
      <c r="E37" s="56"/>
      <c r="F37" s="56"/>
      <c r="G37" s="57"/>
      <c r="H37" s="56"/>
      <c r="I37" s="56"/>
      <c r="J37" s="56"/>
      <c r="K37" s="58"/>
      <c r="L37" s="58"/>
      <c r="M37" s="45"/>
    </row>
    <row r="38" spans="1:13" ht="30" customHeight="1" thickBot="1">
      <c r="A38" s="134" t="s">
        <v>64</v>
      </c>
      <c r="B38" s="13"/>
      <c r="C38" s="13"/>
      <c r="D38" s="31">
        <f>+D39+D40</f>
        <v>-1905</v>
      </c>
      <c r="E38" s="32">
        <f>+E39+E40</f>
        <v>-198</v>
      </c>
      <c r="F38" s="33">
        <f>SUM(D38:E38)</f>
        <v>-2103</v>
      </c>
      <c r="G38" s="135"/>
      <c r="H38" s="31">
        <f>+H39+H40</f>
        <v>7750</v>
      </c>
      <c r="I38" s="32">
        <f>+I39+I40</f>
        <v>-974</v>
      </c>
      <c r="J38" s="33">
        <f>SUM(H38:I38)</f>
        <v>6776</v>
      </c>
      <c r="K38" s="18"/>
      <c r="L38" s="18"/>
      <c r="M38" s="20" t="s">
        <v>65</v>
      </c>
    </row>
    <row r="39" spans="1:13" ht="30" customHeight="1">
      <c r="A39" s="12"/>
      <c r="B39" s="35" t="s">
        <v>66</v>
      </c>
      <c r="C39" s="36"/>
      <c r="D39" s="86">
        <f>'[1]LSOkt'!$D$36</f>
        <v>352</v>
      </c>
      <c r="E39" s="39">
        <f>'[1]LSOkt'!$E$36</f>
        <v>-171</v>
      </c>
      <c r="F39" s="87">
        <f>SUM(D39:E39)</f>
        <v>181</v>
      </c>
      <c r="G39" s="136"/>
      <c r="H39" s="86">
        <v>4715</v>
      </c>
      <c r="I39" s="39">
        <v>-39</v>
      </c>
      <c r="J39" s="87">
        <f>SUM(H39:I39)</f>
        <v>4676</v>
      </c>
      <c r="K39" s="43"/>
      <c r="L39" s="44" t="s">
        <v>67</v>
      </c>
      <c r="M39" s="45"/>
    </row>
    <row r="40" spans="1:13" ht="30" customHeight="1" thickBot="1">
      <c r="A40" s="12"/>
      <c r="B40" s="137" t="s">
        <v>68</v>
      </c>
      <c r="C40" s="138"/>
      <c r="D40" s="52">
        <f>'[1]LSOkt'!$D$37</f>
        <v>-2257</v>
      </c>
      <c r="E40" s="50">
        <f>'[1]LSOkt'!$E$37</f>
        <v>-27</v>
      </c>
      <c r="F40" s="53">
        <f>SUM(D40:E40)</f>
        <v>-2284</v>
      </c>
      <c r="G40" s="139"/>
      <c r="H40" s="52">
        <v>3035</v>
      </c>
      <c r="I40" s="50">
        <v>-935</v>
      </c>
      <c r="J40" s="53">
        <f>SUM(H40:I40)</f>
        <v>2100</v>
      </c>
      <c r="K40" s="54"/>
      <c r="L40" s="55" t="s">
        <v>69</v>
      </c>
      <c r="M40" s="45"/>
    </row>
    <row r="41" spans="1:13" ht="9" customHeight="1" thickBot="1">
      <c r="A41" s="12"/>
      <c r="B41" s="128"/>
      <c r="C41" s="22"/>
      <c r="D41" s="56"/>
      <c r="E41" s="56"/>
      <c r="F41" s="103"/>
      <c r="G41" s="140"/>
      <c r="H41" s="56"/>
      <c r="I41" s="56"/>
      <c r="J41" s="103"/>
      <c r="K41" s="141"/>
      <c r="L41" s="141"/>
      <c r="M41" s="45"/>
    </row>
    <row r="42" spans="1:13" ht="30" customHeight="1" thickBot="1">
      <c r="A42" s="24"/>
      <c r="B42" s="25"/>
      <c r="C42" s="25"/>
      <c r="D42" s="273" t="s">
        <v>70</v>
      </c>
      <c r="E42" s="274"/>
      <c r="F42" s="275"/>
      <c r="G42" s="142"/>
      <c r="H42" s="273" t="s">
        <v>71</v>
      </c>
      <c r="I42" s="274"/>
      <c r="J42" s="275"/>
      <c r="K42" s="28"/>
      <c r="L42" s="28"/>
      <c r="M42" s="29"/>
    </row>
    <row r="43" spans="1:13" ht="30" customHeight="1" thickBot="1">
      <c r="A43" s="143" t="s">
        <v>72</v>
      </c>
      <c r="B43" s="144"/>
      <c r="C43" s="144"/>
      <c r="D43" s="14">
        <f>+D12+D16-D20-D30-D38</f>
        <v>814477</v>
      </c>
      <c r="E43" s="32">
        <f>+E12+E16-E20-E30-E38</f>
        <v>6090</v>
      </c>
      <c r="F43" s="33">
        <f>SUM(D43:E43)</f>
        <v>820567</v>
      </c>
      <c r="G43" s="17">
        <f>_xlfn.IFERROR((F43-J43)/J43*100,IF(F43-J43=0,0,100))</f>
        <v>20.85894901803678</v>
      </c>
      <c r="H43" s="14">
        <f>+H12+H16-H20-H30-H38</f>
        <v>672736</v>
      </c>
      <c r="I43" s="32">
        <f>+I12+I16-I20-I30-I38</f>
        <v>6210</v>
      </c>
      <c r="J43" s="33">
        <f>SUM(H43:I43)</f>
        <v>678946</v>
      </c>
      <c r="K43" s="145"/>
      <c r="L43" s="145"/>
      <c r="M43" s="146" t="s">
        <v>73</v>
      </c>
    </row>
    <row r="44" spans="1:13" ht="9" customHeight="1" thickBot="1">
      <c r="A44" s="147"/>
      <c r="B44" s="148"/>
      <c r="C44" s="148"/>
      <c r="D44" s="56"/>
      <c r="E44" s="56"/>
      <c r="F44" s="56"/>
      <c r="G44" s="149"/>
      <c r="H44" s="56"/>
      <c r="I44" s="56"/>
      <c r="J44" s="56"/>
      <c r="K44" s="253"/>
      <c r="L44" s="253"/>
      <c r="M44" s="45"/>
    </row>
    <row r="45" spans="1:13" ht="30" customHeight="1" thickBot="1">
      <c r="A45" s="134" t="s">
        <v>74</v>
      </c>
      <c r="B45" s="13"/>
      <c r="C45" s="13"/>
      <c r="D45" s="31">
        <f>+D46+D47</f>
        <v>814477</v>
      </c>
      <c r="E45" s="32">
        <f>+E46+E47</f>
        <v>6090</v>
      </c>
      <c r="F45" s="15">
        <f>SUM(D45:E45)</f>
        <v>820567</v>
      </c>
      <c r="G45" s="17">
        <f>_xlfn.IFERROR((F45-J45)/J45*100,IF(F45-J45=0,0,100))</f>
        <v>20.85894901803678</v>
      </c>
      <c r="H45" s="31">
        <f>+H46+H47</f>
        <v>672736</v>
      </c>
      <c r="I45" s="32">
        <f>+I46+I47</f>
        <v>6210</v>
      </c>
      <c r="J45" s="16">
        <f>SUM(H45:I45)</f>
        <v>678946</v>
      </c>
      <c r="K45" s="18"/>
      <c r="L45" s="18"/>
      <c r="M45" s="20" t="s">
        <v>75</v>
      </c>
    </row>
    <row r="46" spans="1:13" ht="30" customHeight="1">
      <c r="A46" s="150"/>
      <c r="B46" s="35" t="s">
        <v>76</v>
      </c>
      <c r="C46" s="36"/>
      <c r="D46" s="41">
        <f>'[1]LSOkt'!$D$43</f>
        <v>539930</v>
      </c>
      <c r="E46" s="39">
        <f>'[1]LSOkt'!$E$43</f>
        <v>5945</v>
      </c>
      <c r="F46" s="110">
        <f>SUM(D46:E46)</f>
        <v>545875</v>
      </c>
      <c r="G46" s="78">
        <f>_xlfn.IFERROR((F46-J46)/J46*100,IF(F46-J46=0,0,100))</f>
        <v>17.080510210428557</v>
      </c>
      <c r="H46" s="41">
        <v>461590</v>
      </c>
      <c r="I46" s="39">
        <v>4649</v>
      </c>
      <c r="J46" s="87">
        <f>SUM(H46:I46)</f>
        <v>466239</v>
      </c>
      <c r="K46" s="43"/>
      <c r="L46" s="44" t="s">
        <v>77</v>
      </c>
      <c r="M46" s="45"/>
    </row>
    <row r="47" spans="1:13" ht="30" customHeight="1" thickBot="1">
      <c r="A47" s="150"/>
      <c r="B47" s="137" t="s">
        <v>78</v>
      </c>
      <c r="C47" s="138"/>
      <c r="D47" s="52">
        <f>'[1]LSOkt'!$D$44</f>
        <v>274547</v>
      </c>
      <c r="E47" s="50">
        <f>'[1]LSOkt'!$E$44</f>
        <v>145</v>
      </c>
      <c r="F47" s="151">
        <f>SUM(D47:E47)</f>
        <v>274692</v>
      </c>
      <c r="G47" s="100">
        <f>_xlfn.IFERROR((F47-J47)/J47*100,IF(F47-J47=0,0,100))</f>
        <v>29.141024978021406</v>
      </c>
      <c r="H47" s="52">
        <v>211146</v>
      </c>
      <c r="I47" s="50">
        <v>1561</v>
      </c>
      <c r="J47" s="151">
        <f>SUM(H47:I47)</f>
        <v>212707</v>
      </c>
      <c r="K47" s="54"/>
      <c r="L47" s="55" t="s">
        <v>79</v>
      </c>
      <c r="M47" s="45"/>
    </row>
    <row r="48" spans="1:13" ht="9" customHeight="1" thickBot="1">
      <c r="A48" s="134"/>
      <c r="B48" s="13"/>
      <c r="C48" s="13"/>
      <c r="D48" s="56"/>
      <c r="E48" s="56"/>
      <c r="F48" s="56"/>
      <c r="G48" s="56"/>
      <c r="H48" s="56"/>
      <c r="I48" s="56"/>
      <c r="J48" s="56"/>
      <c r="K48" s="18"/>
      <c r="L48" s="18"/>
      <c r="M48" s="45"/>
    </row>
    <row r="49" spans="1:13" ht="30" customHeight="1">
      <c r="A49" s="147" t="s">
        <v>80</v>
      </c>
      <c r="B49" s="152"/>
      <c r="C49" s="152"/>
      <c r="D49" s="153"/>
      <c r="E49" s="154"/>
      <c r="F49" s="155"/>
      <c r="G49" s="156"/>
      <c r="H49" s="153"/>
      <c r="I49" s="154"/>
      <c r="J49" s="155"/>
      <c r="K49" s="254" t="s">
        <v>81</v>
      </c>
      <c r="L49" s="253"/>
      <c r="M49" s="255"/>
    </row>
    <row r="50" spans="1:13" ht="30" customHeight="1">
      <c r="A50" s="12" t="s">
        <v>82</v>
      </c>
      <c r="B50" s="157"/>
      <c r="C50" s="157"/>
      <c r="D50" s="158"/>
      <c r="E50" s="159"/>
      <c r="F50" s="160"/>
      <c r="G50" s="161"/>
      <c r="H50" s="158"/>
      <c r="I50" s="159"/>
      <c r="J50" s="160"/>
      <c r="K50" s="256" t="s">
        <v>83</v>
      </c>
      <c r="L50" s="257"/>
      <c r="M50" s="258"/>
    </row>
    <row r="51" spans="1:13" ht="30" customHeight="1">
      <c r="A51" s="259" t="s">
        <v>84</v>
      </c>
      <c r="B51" s="260"/>
      <c r="C51" s="261"/>
      <c r="D51" s="158"/>
      <c r="E51" s="159"/>
      <c r="F51" s="160"/>
      <c r="G51" s="161"/>
      <c r="H51" s="158"/>
      <c r="I51" s="159"/>
      <c r="J51" s="160"/>
      <c r="K51" s="256" t="s">
        <v>85</v>
      </c>
      <c r="L51" s="257"/>
      <c r="M51" s="258"/>
    </row>
    <row r="52" spans="1:13" ht="30" customHeight="1">
      <c r="A52" s="162"/>
      <c r="B52" s="96" t="s">
        <v>86</v>
      </c>
      <c r="C52" s="96"/>
      <c r="D52" s="163">
        <f>'[1]LSOkt'!$D$47</f>
        <v>3881</v>
      </c>
      <c r="E52" s="159">
        <f>'[1]LSOkt'!$E$47</f>
        <v>0</v>
      </c>
      <c r="F52" s="164">
        <f>SUM(D52:E52)</f>
        <v>3881</v>
      </c>
      <c r="G52" s="165"/>
      <c r="H52" s="163">
        <v>7467</v>
      </c>
      <c r="I52" s="159">
        <v>0</v>
      </c>
      <c r="J52" s="164">
        <f>SUM(H52:I52)</f>
        <v>7467</v>
      </c>
      <c r="K52" s="245" t="s">
        <v>87</v>
      </c>
      <c r="L52" s="246"/>
      <c r="M52" s="45"/>
    </row>
    <row r="53" spans="1:13" ht="30" customHeight="1">
      <c r="A53" s="162"/>
      <c r="B53" s="96" t="s">
        <v>88</v>
      </c>
      <c r="C53" s="96"/>
      <c r="D53" s="163">
        <f>'[1]LSOkt'!$D$48</f>
        <v>29695</v>
      </c>
      <c r="E53" s="159">
        <f>'[1]LSOkt'!$E$48</f>
        <v>0</v>
      </c>
      <c r="F53" s="166">
        <f>SUM(D53:E53)</f>
        <v>29695</v>
      </c>
      <c r="G53" s="165"/>
      <c r="H53" s="163">
        <v>9609</v>
      </c>
      <c r="I53" s="159">
        <v>0</v>
      </c>
      <c r="J53" s="166">
        <f>SUM(H53:I53)</f>
        <v>9609</v>
      </c>
      <c r="K53" s="245" t="s">
        <v>89</v>
      </c>
      <c r="L53" s="246"/>
      <c r="M53" s="45"/>
    </row>
    <row r="54" spans="1:13" ht="30" customHeight="1">
      <c r="A54" s="162"/>
      <c r="B54" s="96" t="s">
        <v>90</v>
      </c>
      <c r="C54" s="96"/>
      <c r="D54" s="163">
        <f>'[1]LSOkt'!$D$49</f>
        <v>21237</v>
      </c>
      <c r="E54" s="159">
        <f>'[1]LSOkt'!$E$49</f>
        <v>0</v>
      </c>
      <c r="F54" s="164">
        <f>SUM(D54:E54)</f>
        <v>21237</v>
      </c>
      <c r="G54" s="165"/>
      <c r="H54" s="163">
        <v>8059</v>
      </c>
      <c r="I54" s="159">
        <v>0</v>
      </c>
      <c r="J54" s="164">
        <f>SUM(H54:I54)</f>
        <v>8059</v>
      </c>
      <c r="K54" s="245" t="s">
        <v>91</v>
      </c>
      <c r="L54" s="246"/>
      <c r="M54" s="45"/>
    </row>
    <row r="55" spans="1:13" ht="30" customHeight="1">
      <c r="A55" s="162"/>
      <c r="B55" s="96" t="s">
        <v>92</v>
      </c>
      <c r="C55" s="96"/>
      <c r="D55" s="163">
        <f>'[1]LSOkt'!$D$50</f>
        <v>0</v>
      </c>
      <c r="E55" s="167">
        <f>'[1]LSOkt'!$E$50</f>
        <v>0</v>
      </c>
      <c r="F55" s="164">
        <f>SUM(D55:E55)</f>
        <v>0</v>
      </c>
      <c r="G55" s="165"/>
      <c r="H55" s="163">
        <v>0</v>
      </c>
      <c r="I55" s="167">
        <v>0</v>
      </c>
      <c r="J55" s="164">
        <f>SUM(H55:I55)</f>
        <v>0</v>
      </c>
      <c r="K55" s="245" t="s">
        <v>93</v>
      </c>
      <c r="L55" s="246"/>
      <c r="M55" s="45"/>
    </row>
    <row r="56" spans="1:13" ht="30" customHeight="1" thickBot="1">
      <c r="A56" s="168"/>
      <c r="B56" s="169" t="s">
        <v>94</v>
      </c>
      <c r="C56" s="169"/>
      <c r="D56" s="170">
        <f>+D52+D53-D54-D55</f>
        <v>12339</v>
      </c>
      <c r="E56" s="171">
        <f>+E52+E53-E54-E55</f>
        <v>0</v>
      </c>
      <c r="F56" s="171">
        <f>SUM(D56:E56)</f>
        <v>12339</v>
      </c>
      <c r="G56" s="172"/>
      <c r="H56" s="170">
        <f>+H52+H53-H54-H55</f>
        <v>9017</v>
      </c>
      <c r="I56" s="171">
        <f>+I52+I53-I54-I55</f>
        <v>0</v>
      </c>
      <c r="J56" s="173">
        <f>SUM(H56:I56)</f>
        <v>9017</v>
      </c>
      <c r="K56" s="262" t="s">
        <v>95</v>
      </c>
      <c r="L56" s="262"/>
      <c r="M56" s="174"/>
    </row>
    <row r="57" spans="1:13" s="3" customFormat="1" ht="30" customHeight="1">
      <c r="A57" s="175"/>
      <c r="B57" s="96"/>
      <c r="C57" s="96"/>
      <c r="D57" s="148" t="s">
        <v>96</v>
      </c>
      <c r="E57" s="148"/>
      <c r="F57" s="148"/>
      <c r="G57" s="176" t="s">
        <v>97</v>
      </c>
      <c r="H57" s="263" t="s">
        <v>98</v>
      </c>
      <c r="I57" s="263"/>
      <c r="J57" s="263"/>
      <c r="K57" s="263"/>
      <c r="L57" s="263"/>
      <c r="M57" s="264"/>
    </row>
    <row r="58" spans="1:13" s="3" customFormat="1" ht="30" customHeight="1">
      <c r="A58" s="175"/>
      <c r="B58" s="96"/>
      <c r="C58" s="96"/>
      <c r="D58" s="177"/>
      <c r="E58" s="178"/>
      <c r="F58" s="179" t="s">
        <v>99</v>
      </c>
      <c r="G58" s="180">
        <f>'[1]LSOkt'!$F$54</f>
        <v>6454</v>
      </c>
      <c r="H58" s="181" t="s">
        <v>100</v>
      </c>
      <c r="I58" s="181"/>
      <c r="J58" s="22"/>
      <c r="K58" s="182"/>
      <c r="L58" s="182"/>
      <c r="M58" s="45"/>
    </row>
    <row r="59" spans="1:13" s="3" customFormat="1" ht="30" customHeight="1">
      <c r="A59" s="183"/>
      <c r="B59" s="184"/>
      <c r="C59" s="184"/>
      <c r="D59" s="58"/>
      <c r="E59" s="178"/>
      <c r="F59" s="185" t="s">
        <v>101</v>
      </c>
      <c r="G59" s="180">
        <f>'[1]LSOkt'!$F$55</f>
        <v>2264</v>
      </c>
      <c r="H59" s="181" t="s">
        <v>102</v>
      </c>
      <c r="I59" s="186"/>
      <c r="J59" s="187"/>
      <c r="K59" s="187"/>
      <c r="L59" s="187"/>
      <c r="M59" s="188"/>
    </row>
    <row r="60" spans="1:13" s="3" customFormat="1" ht="30" customHeight="1">
      <c r="A60" s="183"/>
      <c r="B60" s="184"/>
      <c r="C60" s="184"/>
      <c r="D60" s="58"/>
      <c r="E60" s="189"/>
      <c r="F60" s="179" t="s">
        <v>5</v>
      </c>
      <c r="G60" s="180">
        <f>'[1]LSOkt'!$F$56</f>
        <v>337815</v>
      </c>
      <c r="H60" s="186" t="s">
        <v>6</v>
      </c>
      <c r="I60" s="186"/>
      <c r="J60" s="187"/>
      <c r="K60" s="187"/>
      <c r="L60" s="187"/>
      <c r="M60" s="188"/>
    </row>
    <row r="61" spans="1:13" s="3" customFormat="1" ht="30" customHeight="1">
      <c r="A61" s="245" t="s">
        <v>103</v>
      </c>
      <c r="B61" s="246"/>
      <c r="C61" s="246"/>
      <c r="D61" s="246"/>
      <c r="E61" s="246"/>
      <c r="F61" s="246"/>
      <c r="G61" s="176" t="s">
        <v>104</v>
      </c>
      <c r="H61" s="251" t="s">
        <v>105</v>
      </c>
      <c r="I61" s="251"/>
      <c r="J61" s="251"/>
      <c r="K61" s="251"/>
      <c r="L61" s="251"/>
      <c r="M61" s="252"/>
    </row>
    <row r="62" spans="1:13" s="3" customFormat="1" ht="30" customHeight="1">
      <c r="A62" s="245" t="s">
        <v>106</v>
      </c>
      <c r="B62" s="246"/>
      <c r="C62" s="246"/>
      <c r="D62" s="246"/>
      <c r="E62" s="246"/>
      <c r="F62" s="246"/>
      <c r="G62" s="176" t="s">
        <v>107</v>
      </c>
      <c r="H62" s="247" t="s">
        <v>108</v>
      </c>
      <c r="I62" s="247"/>
      <c r="J62" s="247"/>
      <c r="K62" s="247"/>
      <c r="L62" s="247"/>
      <c r="M62" s="248"/>
    </row>
    <row r="63" spans="1:13" s="3" customFormat="1" ht="30" customHeight="1">
      <c r="A63" s="245" t="s">
        <v>109</v>
      </c>
      <c r="B63" s="246"/>
      <c r="C63" s="246"/>
      <c r="D63" s="246"/>
      <c r="E63" s="246"/>
      <c r="F63" s="246"/>
      <c r="G63" s="176" t="s">
        <v>110</v>
      </c>
      <c r="H63" s="249" t="s">
        <v>111</v>
      </c>
      <c r="I63" s="249"/>
      <c r="J63" s="249"/>
      <c r="K63" s="249"/>
      <c r="L63" s="249"/>
      <c r="M63" s="250"/>
    </row>
    <row r="64" spans="1:13" s="3" customFormat="1" ht="30" customHeight="1">
      <c r="A64" s="245" t="s">
        <v>112</v>
      </c>
      <c r="B64" s="246"/>
      <c r="C64" s="246"/>
      <c r="D64" s="246"/>
      <c r="E64" s="246"/>
      <c r="F64" s="246"/>
      <c r="G64" s="184" t="s">
        <v>113</v>
      </c>
      <c r="H64" s="96" t="s">
        <v>114</v>
      </c>
      <c r="I64" s="187"/>
      <c r="J64" s="187"/>
      <c r="K64" s="187"/>
      <c r="L64" s="187"/>
      <c r="M64" s="188"/>
    </row>
    <row r="65" spans="1:75" s="194" customFormat="1" ht="9" customHeight="1" thickBot="1">
      <c r="A65" s="190"/>
      <c r="B65" s="191"/>
      <c r="C65" s="191"/>
      <c r="D65" s="191"/>
      <c r="E65" s="191"/>
      <c r="F65" s="191"/>
      <c r="G65" s="191"/>
      <c r="H65" s="191"/>
      <c r="I65" s="191"/>
      <c r="J65" s="191"/>
      <c r="K65" s="191"/>
      <c r="L65" s="191"/>
      <c r="M65" s="192"/>
      <c r="N65" s="193"/>
      <c r="O65" s="193"/>
      <c r="P65" s="193"/>
      <c r="Q65" s="193"/>
      <c r="R65" s="193"/>
      <c r="S65" s="193"/>
      <c r="T65" s="193"/>
      <c r="U65" s="193"/>
      <c r="V65" s="193"/>
      <c r="W65" s="193"/>
      <c r="X65" s="193"/>
      <c r="Y65" s="193"/>
      <c r="Z65" s="193"/>
      <c r="AA65" s="193"/>
      <c r="AB65" s="193"/>
      <c r="AC65" s="193"/>
      <c r="AD65" s="193"/>
      <c r="AE65" s="193"/>
      <c r="AF65" s="193"/>
      <c r="AG65" s="193"/>
      <c r="AH65" s="193"/>
      <c r="AI65" s="193"/>
      <c r="AJ65" s="193"/>
      <c r="AK65" s="193"/>
      <c r="AL65" s="193"/>
      <c r="AM65" s="193"/>
      <c r="AN65" s="193"/>
      <c r="AO65" s="193"/>
      <c r="AP65" s="193"/>
      <c r="AQ65" s="193"/>
      <c r="AR65" s="193"/>
      <c r="AS65" s="193"/>
      <c r="AT65" s="193"/>
      <c r="AU65" s="193"/>
      <c r="AV65" s="193"/>
      <c r="AW65" s="193"/>
      <c r="AX65" s="193"/>
      <c r="AY65" s="193"/>
      <c r="AZ65" s="193"/>
      <c r="BA65" s="193"/>
      <c r="BB65" s="193"/>
      <c r="BC65" s="193"/>
      <c r="BD65" s="193"/>
      <c r="BE65" s="193"/>
      <c r="BF65" s="193"/>
      <c r="BG65" s="193"/>
      <c r="BH65" s="193"/>
      <c r="BI65" s="193"/>
      <c r="BJ65" s="193"/>
      <c r="BK65" s="193"/>
      <c r="BL65" s="193"/>
      <c r="BM65" s="193"/>
      <c r="BN65" s="193"/>
      <c r="BO65" s="193"/>
      <c r="BP65" s="193"/>
      <c r="BQ65" s="193"/>
      <c r="BR65" s="193"/>
      <c r="BS65" s="193"/>
      <c r="BT65" s="193"/>
      <c r="BU65" s="193"/>
      <c r="BV65" s="193"/>
      <c r="BW65" s="193"/>
    </row>
  </sheetData>
  <sheetProtection password="D9E6" sheet="1" objects="1" scenarios="1" selectLockedCells="1"/>
  <mergeCells count="46">
    <mergeCell ref="D3:J3"/>
    <mergeCell ref="D4:J4"/>
    <mergeCell ref="D5:F5"/>
    <mergeCell ref="H5:J5"/>
    <mergeCell ref="D6:F6"/>
    <mergeCell ref="H6:J6"/>
    <mergeCell ref="K6:M9"/>
    <mergeCell ref="D7:F7"/>
    <mergeCell ref="H7:J7"/>
    <mergeCell ref="A10:C10"/>
    <mergeCell ref="D10:J10"/>
    <mergeCell ref="K10:M10"/>
    <mergeCell ref="A1:C9"/>
    <mergeCell ref="D1:J1"/>
    <mergeCell ref="K1:M5"/>
    <mergeCell ref="D2:J2"/>
    <mergeCell ref="H42:J42"/>
    <mergeCell ref="A11:C11"/>
    <mergeCell ref="D11:F11"/>
    <mergeCell ref="H11:J11"/>
    <mergeCell ref="K11:M11"/>
    <mergeCell ref="D13:F13"/>
    <mergeCell ref="H13:J13"/>
    <mergeCell ref="K53:L53"/>
    <mergeCell ref="K54:L54"/>
    <mergeCell ref="K55:L55"/>
    <mergeCell ref="K56:L56"/>
    <mergeCell ref="H57:M57"/>
    <mergeCell ref="D14:F14"/>
    <mergeCell ref="H14:J14"/>
    <mergeCell ref="D15:F15"/>
    <mergeCell ref="H15:J15"/>
    <mergeCell ref="D42:F42"/>
    <mergeCell ref="K44:L44"/>
    <mergeCell ref="K49:M49"/>
    <mergeCell ref="K50:M50"/>
    <mergeCell ref="A51:C51"/>
    <mergeCell ref="K51:M51"/>
    <mergeCell ref="K52:L52"/>
    <mergeCell ref="A62:F62"/>
    <mergeCell ref="H62:M62"/>
    <mergeCell ref="A63:F63"/>
    <mergeCell ref="H63:M63"/>
    <mergeCell ref="A64:F64"/>
    <mergeCell ref="A61:F61"/>
    <mergeCell ref="H61:M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61"/>
  <sheetViews>
    <sheetView tabSelected="1" zoomScale="40" zoomScaleNormal="40" zoomScaleSheetLayoutView="40" zoomScalePageLayoutView="0" workbookViewId="0" topLeftCell="A1">
      <selection activeCell="F20" sqref="F20"/>
    </sheetView>
  </sheetViews>
  <sheetFormatPr defaultColWidth="9.140625" defaultRowHeight="15"/>
  <cols>
    <col min="1" max="2" width="2.421875" style="3" customWidth="1"/>
    <col min="3" max="3" width="69.28125" style="3" customWidth="1"/>
    <col min="4" max="13" width="23.00390625" style="3" customWidth="1"/>
    <col min="14" max="16" width="23.00390625" style="219" customWidth="1"/>
    <col min="17" max="17" width="105.28125" style="0" customWidth="1"/>
    <col min="18" max="19" width="2.421875" style="0" customWidth="1"/>
  </cols>
  <sheetData>
    <row r="1" spans="1:19" ht="33.75">
      <c r="A1" s="298"/>
      <c r="B1" s="299"/>
      <c r="C1" s="300"/>
      <c r="D1" s="307" t="s">
        <v>0</v>
      </c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10" t="s">
        <v>138</v>
      </c>
      <c r="R1" s="311"/>
      <c r="S1" s="312"/>
    </row>
    <row r="2" spans="1:19" ht="30">
      <c r="A2" s="301"/>
      <c r="B2" s="302"/>
      <c r="C2" s="303"/>
      <c r="D2" s="316" t="s">
        <v>126</v>
      </c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3"/>
      <c r="R2" s="314"/>
      <c r="S2" s="315"/>
    </row>
    <row r="3" spans="1:19" ht="30">
      <c r="A3" s="301"/>
      <c r="B3" s="302"/>
      <c r="C3" s="303"/>
      <c r="D3" s="316" t="s">
        <v>127</v>
      </c>
      <c r="E3" s="317"/>
      <c r="F3" s="317"/>
      <c r="G3" s="317"/>
      <c r="H3" s="317"/>
      <c r="I3" s="317"/>
      <c r="J3" s="317"/>
      <c r="K3" s="317"/>
      <c r="L3" s="317"/>
      <c r="M3" s="317"/>
      <c r="N3" s="317"/>
      <c r="O3" s="317"/>
      <c r="P3" s="317"/>
      <c r="Q3" s="313"/>
      <c r="R3" s="314"/>
      <c r="S3" s="315"/>
    </row>
    <row r="4" spans="1:19" ht="30.75" thickBot="1">
      <c r="A4" s="301"/>
      <c r="B4" s="302"/>
      <c r="C4" s="303"/>
      <c r="D4" s="316" t="s">
        <v>4</v>
      </c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8"/>
      <c r="Q4" s="313"/>
      <c r="R4" s="314"/>
      <c r="S4" s="315"/>
    </row>
    <row r="5" spans="1:19" ht="30">
      <c r="A5" s="301"/>
      <c r="B5" s="302"/>
      <c r="C5" s="303"/>
      <c r="D5" s="345"/>
      <c r="E5" s="346"/>
      <c r="F5" s="347"/>
      <c r="G5" s="348" t="s">
        <v>139</v>
      </c>
      <c r="H5" s="346"/>
      <c r="I5" s="349"/>
      <c r="J5" s="350" t="s">
        <v>115</v>
      </c>
      <c r="K5" s="351"/>
      <c r="L5" s="352"/>
      <c r="M5" s="235"/>
      <c r="N5" s="328" t="s">
        <v>115</v>
      </c>
      <c r="O5" s="329"/>
      <c r="P5" s="330"/>
      <c r="Q5" s="313"/>
      <c r="R5" s="314"/>
      <c r="S5" s="315"/>
    </row>
    <row r="6" spans="1:19" ht="30">
      <c r="A6" s="301"/>
      <c r="B6" s="302"/>
      <c r="C6" s="303"/>
      <c r="D6" s="331" t="s">
        <v>134</v>
      </c>
      <c r="E6" s="332"/>
      <c r="F6" s="333"/>
      <c r="G6" s="331" t="s">
        <v>140</v>
      </c>
      <c r="H6" s="332"/>
      <c r="I6" s="333"/>
      <c r="J6" s="334" t="s">
        <v>141</v>
      </c>
      <c r="K6" s="335"/>
      <c r="L6" s="333"/>
      <c r="M6" s="236"/>
      <c r="N6" s="334" t="s">
        <v>142</v>
      </c>
      <c r="O6" s="335"/>
      <c r="P6" s="333"/>
      <c r="Q6" s="284">
        <v>42149</v>
      </c>
      <c r="R6" s="336"/>
      <c r="S6" s="337"/>
    </row>
    <row r="7" spans="1:19" ht="30.75" thickBot="1">
      <c r="A7" s="301"/>
      <c r="B7" s="302"/>
      <c r="C7" s="303"/>
      <c r="D7" s="342" t="s">
        <v>135</v>
      </c>
      <c r="E7" s="343"/>
      <c r="F7" s="344"/>
      <c r="G7" s="359" t="s">
        <v>116</v>
      </c>
      <c r="H7" s="360"/>
      <c r="I7" s="361"/>
      <c r="J7" s="342" t="s">
        <v>143</v>
      </c>
      <c r="K7" s="362"/>
      <c r="L7" s="344"/>
      <c r="M7" s="195"/>
      <c r="N7" s="342" t="s">
        <v>144</v>
      </c>
      <c r="O7" s="362"/>
      <c r="P7" s="344"/>
      <c r="Q7" s="338"/>
      <c r="R7" s="336"/>
      <c r="S7" s="337"/>
    </row>
    <row r="8" spans="1:19" ht="30">
      <c r="A8" s="301"/>
      <c r="B8" s="302"/>
      <c r="C8" s="303"/>
      <c r="D8" s="237" t="s">
        <v>11</v>
      </c>
      <c r="E8" s="80" t="s">
        <v>12</v>
      </c>
      <c r="F8" s="238" t="s">
        <v>13</v>
      </c>
      <c r="G8" s="239" t="s">
        <v>11</v>
      </c>
      <c r="H8" s="240" t="s">
        <v>12</v>
      </c>
      <c r="I8" s="238" t="s">
        <v>13</v>
      </c>
      <c r="J8" s="239" t="s">
        <v>11</v>
      </c>
      <c r="K8" s="240" t="s">
        <v>12</v>
      </c>
      <c r="L8" s="238" t="s">
        <v>13</v>
      </c>
      <c r="M8" s="236" t="s">
        <v>14</v>
      </c>
      <c r="N8" s="196" t="s">
        <v>11</v>
      </c>
      <c r="O8" s="197" t="s">
        <v>12</v>
      </c>
      <c r="P8" s="198" t="s">
        <v>13</v>
      </c>
      <c r="Q8" s="338"/>
      <c r="R8" s="336"/>
      <c r="S8" s="337"/>
    </row>
    <row r="9" spans="1:19" ht="30.75" thickBot="1">
      <c r="A9" s="304"/>
      <c r="B9" s="305"/>
      <c r="C9" s="306"/>
      <c r="D9" s="7" t="s">
        <v>15</v>
      </c>
      <c r="E9" s="8" t="s">
        <v>16</v>
      </c>
      <c r="F9" s="9" t="s">
        <v>17</v>
      </c>
      <c r="G9" s="7" t="s">
        <v>15</v>
      </c>
      <c r="H9" s="8" t="s">
        <v>16</v>
      </c>
      <c r="I9" s="9" t="s">
        <v>17</v>
      </c>
      <c r="J9" s="7" t="s">
        <v>15</v>
      </c>
      <c r="K9" s="8" t="s">
        <v>16</v>
      </c>
      <c r="L9" s="9" t="s">
        <v>17</v>
      </c>
      <c r="M9" s="10" t="s">
        <v>18</v>
      </c>
      <c r="N9" s="199" t="s">
        <v>15</v>
      </c>
      <c r="O9" s="200" t="s">
        <v>16</v>
      </c>
      <c r="P9" s="201" t="s">
        <v>17</v>
      </c>
      <c r="Q9" s="339"/>
      <c r="R9" s="340"/>
      <c r="S9" s="341"/>
    </row>
    <row r="10" spans="1:19" ht="30.75" thickBot="1">
      <c r="A10" s="294" t="s">
        <v>19</v>
      </c>
      <c r="B10" s="295"/>
      <c r="C10" s="296"/>
      <c r="D10" s="369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4" t="s">
        <v>20</v>
      </c>
      <c r="R10" s="295"/>
      <c r="S10" s="296"/>
    </row>
    <row r="11" spans="1:19" ht="30.75" thickBot="1">
      <c r="A11" s="353"/>
      <c r="B11" s="351"/>
      <c r="C11" s="351"/>
      <c r="D11" s="354" t="s">
        <v>136</v>
      </c>
      <c r="E11" s="355"/>
      <c r="F11" s="356"/>
      <c r="G11" s="354" t="s">
        <v>145</v>
      </c>
      <c r="H11" s="355"/>
      <c r="I11" s="356"/>
      <c r="J11" s="278" t="s">
        <v>128</v>
      </c>
      <c r="K11" s="357"/>
      <c r="L11" s="358"/>
      <c r="M11" s="241"/>
      <c r="N11" s="278" t="s">
        <v>21</v>
      </c>
      <c r="O11" s="357"/>
      <c r="P11" s="358"/>
      <c r="Q11" s="367"/>
      <c r="R11" s="367"/>
      <c r="S11" s="368"/>
    </row>
    <row r="12" spans="1:19" ht="30.75" thickBot="1">
      <c r="A12" s="12" t="s">
        <v>23</v>
      </c>
      <c r="B12" s="13"/>
      <c r="C12" s="13"/>
      <c r="D12" s="14">
        <v>1572271</v>
      </c>
      <c r="E12" s="15">
        <v>4488</v>
      </c>
      <c r="F12" s="202">
        <v>1576759</v>
      </c>
      <c r="G12" s="15">
        <v>1541367</v>
      </c>
      <c r="H12" s="15">
        <v>4536</v>
      </c>
      <c r="I12" s="16">
        <v>1545903</v>
      </c>
      <c r="J12" s="14">
        <v>482511</v>
      </c>
      <c r="K12" s="15">
        <v>6015</v>
      </c>
      <c r="L12" s="202">
        <v>488526</v>
      </c>
      <c r="M12" s="142">
        <v>-0.14859387678767427</v>
      </c>
      <c r="N12" s="14">
        <v>487597</v>
      </c>
      <c r="O12" s="15">
        <v>1656</v>
      </c>
      <c r="P12" s="16">
        <v>489253</v>
      </c>
      <c r="Q12" s="18"/>
      <c r="R12" s="19"/>
      <c r="S12" s="20" t="s">
        <v>24</v>
      </c>
    </row>
    <row r="13" spans="1:19" ht="30">
      <c r="A13" s="12"/>
      <c r="B13" s="13"/>
      <c r="C13" s="13"/>
      <c r="D13" s="203"/>
      <c r="E13" s="203"/>
      <c r="F13" s="203"/>
      <c r="G13" s="203"/>
      <c r="H13" s="203"/>
      <c r="I13" s="203"/>
      <c r="J13" s="283" t="s">
        <v>115</v>
      </c>
      <c r="K13" s="283"/>
      <c r="L13" s="283"/>
      <c r="M13" s="220"/>
      <c r="N13" s="283" t="s">
        <v>115</v>
      </c>
      <c r="O13" s="283"/>
      <c r="P13" s="283"/>
      <c r="Q13" s="18"/>
      <c r="R13" s="22"/>
      <c r="S13" s="20"/>
    </row>
    <row r="14" spans="1:19" ht="30">
      <c r="A14" s="12"/>
      <c r="B14" s="13"/>
      <c r="C14" s="13"/>
      <c r="D14" s="364"/>
      <c r="E14" s="365"/>
      <c r="F14" s="365"/>
      <c r="G14" s="364"/>
      <c r="H14" s="365"/>
      <c r="I14" s="365"/>
      <c r="J14" s="366" t="s">
        <v>141</v>
      </c>
      <c r="K14" s="335"/>
      <c r="L14" s="335"/>
      <c r="M14" s="221"/>
      <c r="N14" s="366" t="s">
        <v>142</v>
      </c>
      <c r="O14" s="335"/>
      <c r="P14" s="335"/>
      <c r="Q14" s="18"/>
      <c r="R14" s="22"/>
      <c r="S14" s="20"/>
    </row>
    <row r="15" spans="1:19" ht="30.75" thickBot="1">
      <c r="A15" s="12"/>
      <c r="B15" s="22"/>
      <c r="C15" s="22"/>
      <c r="D15" s="272"/>
      <c r="E15" s="271"/>
      <c r="F15" s="271"/>
      <c r="G15" s="272"/>
      <c r="H15" s="271"/>
      <c r="I15" s="271"/>
      <c r="J15" s="363" t="s">
        <v>143</v>
      </c>
      <c r="K15" s="362"/>
      <c r="L15" s="362"/>
      <c r="M15" s="222"/>
      <c r="N15" s="363" t="s">
        <v>144</v>
      </c>
      <c r="O15" s="362"/>
      <c r="P15" s="362"/>
      <c r="Q15" s="242"/>
      <c r="R15" s="58"/>
      <c r="S15" s="45"/>
    </row>
    <row r="16" spans="1:19" ht="30.75" thickBot="1">
      <c r="A16" s="12" t="s">
        <v>25</v>
      </c>
      <c r="B16" s="30"/>
      <c r="C16" s="30"/>
      <c r="D16" s="31">
        <v>297693</v>
      </c>
      <c r="E16" s="32">
        <v>200</v>
      </c>
      <c r="F16" s="33">
        <v>297893</v>
      </c>
      <c r="G16" s="31">
        <v>181183</v>
      </c>
      <c r="H16" s="32">
        <v>110</v>
      </c>
      <c r="I16" s="33">
        <v>181293</v>
      </c>
      <c r="J16" s="31">
        <v>2946270</v>
      </c>
      <c r="K16" s="32">
        <v>2081</v>
      </c>
      <c r="L16" s="33">
        <v>2948351</v>
      </c>
      <c r="M16" s="135">
        <v>8.283391055563921</v>
      </c>
      <c r="N16" s="31">
        <v>2704538</v>
      </c>
      <c r="O16" s="32">
        <v>18272</v>
      </c>
      <c r="P16" s="33">
        <v>2722810</v>
      </c>
      <c r="Q16" s="18"/>
      <c r="R16" s="18"/>
      <c r="S16" s="20" t="s">
        <v>26</v>
      </c>
    </row>
    <row r="17" spans="1:19" ht="30">
      <c r="A17" s="12"/>
      <c r="B17" s="35" t="s">
        <v>133</v>
      </c>
      <c r="C17" s="36"/>
      <c r="D17" s="41">
        <v>30728</v>
      </c>
      <c r="E17" s="204">
        <v>200</v>
      </c>
      <c r="F17" s="110">
        <v>30928</v>
      </c>
      <c r="G17" s="41">
        <v>15425</v>
      </c>
      <c r="H17" s="204">
        <v>110</v>
      </c>
      <c r="I17" s="110">
        <v>15535</v>
      </c>
      <c r="J17" s="41">
        <v>1685807</v>
      </c>
      <c r="K17" s="204">
        <v>2081</v>
      </c>
      <c r="L17" s="110">
        <v>1687888</v>
      </c>
      <c r="M17" s="223">
        <v>-6.036759433689171</v>
      </c>
      <c r="N17" s="41">
        <v>1778056</v>
      </c>
      <c r="O17" s="204">
        <v>18272</v>
      </c>
      <c r="P17" s="110">
        <v>1796328</v>
      </c>
      <c r="Q17" s="43"/>
      <c r="R17" s="44" t="s">
        <v>122</v>
      </c>
      <c r="S17" s="45"/>
    </row>
    <row r="18" spans="1:19" ht="30.75" thickBot="1">
      <c r="A18" s="12"/>
      <c r="B18" s="46" t="s">
        <v>29</v>
      </c>
      <c r="C18" s="47"/>
      <c r="D18" s="52">
        <v>266965</v>
      </c>
      <c r="E18" s="50">
        <v>0</v>
      </c>
      <c r="F18" s="151">
        <v>266965</v>
      </c>
      <c r="G18" s="52">
        <v>165758</v>
      </c>
      <c r="H18" s="50">
        <v>0</v>
      </c>
      <c r="I18" s="151">
        <v>165758</v>
      </c>
      <c r="J18" s="52">
        <v>1260463</v>
      </c>
      <c r="K18" s="50">
        <v>0</v>
      </c>
      <c r="L18" s="151">
        <v>1260463</v>
      </c>
      <c r="M18" s="224">
        <v>36.04829883365246</v>
      </c>
      <c r="N18" s="52">
        <v>926482</v>
      </c>
      <c r="O18" s="50">
        <v>0</v>
      </c>
      <c r="P18" s="151">
        <v>926482</v>
      </c>
      <c r="Q18" s="54"/>
      <c r="R18" s="55" t="s">
        <v>30</v>
      </c>
      <c r="S18" s="45"/>
    </row>
    <row r="19" spans="1:19" ht="30.75" thickBot="1">
      <c r="A19" s="12"/>
      <c r="B19" s="22"/>
      <c r="C19" s="22"/>
      <c r="D19" s="56"/>
      <c r="E19" s="56"/>
      <c r="F19" s="56" t="s">
        <v>31</v>
      </c>
      <c r="G19" s="56"/>
      <c r="H19" s="56"/>
      <c r="I19" s="56"/>
      <c r="J19" s="56"/>
      <c r="K19" s="56"/>
      <c r="L19" s="56"/>
      <c r="M19" s="231"/>
      <c r="N19" s="56"/>
      <c r="O19" s="56"/>
      <c r="P19" s="56"/>
      <c r="Q19" s="58"/>
      <c r="R19" s="58"/>
      <c r="S19" s="45"/>
    </row>
    <row r="20" spans="1:19" ht="30.75" thickBot="1">
      <c r="A20" s="59" t="s">
        <v>32</v>
      </c>
      <c r="B20" s="60"/>
      <c r="C20" s="61"/>
      <c r="D20" s="31">
        <v>286534</v>
      </c>
      <c r="E20" s="32">
        <v>147</v>
      </c>
      <c r="F20" s="33">
        <v>286681</v>
      </c>
      <c r="G20" s="31">
        <v>236092</v>
      </c>
      <c r="H20" s="32">
        <v>419</v>
      </c>
      <c r="I20" s="33">
        <v>236511</v>
      </c>
      <c r="J20" s="31">
        <v>1799061</v>
      </c>
      <c r="K20" s="32">
        <v>1856</v>
      </c>
      <c r="L20" s="33">
        <v>1800917</v>
      </c>
      <c r="M20" s="142">
        <v>-3.7253227969804388</v>
      </c>
      <c r="N20" s="31">
        <v>1857743</v>
      </c>
      <c r="O20" s="32">
        <v>12860</v>
      </c>
      <c r="P20" s="16">
        <v>1870603</v>
      </c>
      <c r="Q20" s="18"/>
      <c r="R20" s="18"/>
      <c r="S20" s="20" t="s">
        <v>33</v>
      </c>
    </row>
    <row r="21" spans="1:19" ht="30">
      <c r="A21" s="59"/>
      <c r="B21" s="65" t="s">
        <v>34</v>
      </c>
      <c r="C21" s="66"/>
      <c r="D21" s="205">
        <v>274705</v>
      </c>
      <c r="E21" s="206">
        <v>123</v>
      </c>
      <c r="F21" s="204">
        <v>274828</v>
      </c>
      <c r="G21" s="105">
        <v>230733</v>
      </c>
      <c r="H21" s="206">
        <v>183</v>
      </c>
      <c r="I21" s="204">
        <v>230916</v>
      </c>
      <c r="J21" s="105">
        <v>1776375</v>
      </c>
      <c r="K21" s="206">
        <v>1245</v>
      </c>
      <c r="L21" s="207">
        <v>1777620</v>
      </c>
      <c r="M21" s="225">
        <v>-3.9259866580985063</v>
      </c>
      <c r="N21" s="105">
        <v>1837983</v>
      </c>
      <c r="O21" s="206">
        <v>12278</v>
      </c>
      <c r="P21" s="110">
        <v>1850261</v>
      </c>
      <c r="Q21" s="72"/>
      <c r="R21" s="73" t="s">
        <v>35</v>
      </c>
      <c r="S21" s="20"/>
    </row>
    <row r="22" spans="1:19" ht="30">
      <c r="A22" s="59"/>
      <c r="B22" s="74"/>
      <c r="C22" s="75" t="s">
        <v>119</v>
      </c>
      <c r="D22" s="208">
        <v>274693</v>
      </c>
      <c r="E22" s="209">
        <v>0</v>
      </c>
      <c r="F22" s="210">
        <v>274693</v>
      </c>
      <c r="G22" s="208">
        <v>230658</v>
      </c>
      <c r="H22" s="209">
        <v>0</v>
      </c>
      <c r="I22" s="210">
        <v>230658</v>
      </c>
      <c r="J22" s="208">
        <v>1776133</v>
      </c>
      <c r="K22" s="209">
        <v>0</v>
      </c>
      <c r="L22" s="210">
        <v>1776133</v>
      </c>
      <c r="M22" s="226">
        <v>-1.538238941482282</v>
      </c>
      <c r="N22" s="208">
        <v>1803881</v>
      </c>
      <c r="O22" s="209">
        <v>0</v>
      </c>
      <c r="P22" s="210">
        <v>1803881</v>
      </c>
      <c r="Q22" s="79" t="s">
        <v>123</v>
      </c>
      <c r="R22" s="80"/>
      <c r="S22" s="45"/>
    </row>
    <row r="23" spans="1:19" ht="30">
      <c r="A23" s="59"/>
      <c r="B23" s="81"/>
      <c r="C23" s="82" t="s">
        <v>38</v>
      </c>
      <c r="D23" s="86">
        <v>12</v>
      </c>
      <c r="E23" s="39">
        <v>123</v>
      </c>
      <c r="F23" s="87">
        <v>135</v>
      </c>
      <c r="G23" s="86">
        <v>75</v>
      </c>
      <c r="H23" s="39">
        <v>183</v>
      </c>
      <c r="I23" s="87">
        <v>258</v>
      </c>
      <c r="J23" s="86">
        <v>242</v>
      </c>
      <c r="K23" s="39">
        <v>1245</v>
      </c>
      <c r="L23" s="87">
        <v>1487</v>
      </c>
      <c r="M23" s="225">
        <v>-96.79373841045323</v>
      </c>
      <c r="N23" s="86">
        <v>34100</v>
      </c>
      <c r="O23" s="39">
        <v>12278</v>
      </c>
      <c r="P23" s="87">
        <v>46378</v>
      </c>
      <c r="Q23" s="83" t="s">
        <v>39</v>
      </c>
      <c r="R23" s="84"/>
      <c r="S23" s="45"/>
    </row>
    <row r="24" spans="1:19" ht="30">
      <c r="A24" s="59"/>
      <c r="B24" s="81"/>
      <c r="C24" s="85" t="s">
        <v>40</v>
      </c>
      <c r="D24" s="86">
        <v>0</v>
      </c>
      <c r="E24" s="39">
        <v>0</v>
      </c>
      <c r="F24" s="87">
        <v>0</v>
      </c>
      <c r="G24" s="86">
        <v>0</v>
      </c>
      <c r="H24" s="39">
        <v>0</v>
      </c>
      <c r="I24" s="87">
        <v>0</v>
      </c>
      <c r="J24" s="86">
        <v>0</v>
      </c>
      <c r="K24" s="39">
        <v>0</v>
      </c>
      <c r="L24" s="87">
        <v>0</v>
      </c>
      <c r="M24" s="225">
        <v>-100</v>
      </c>
      <c r="N24" s="86">
        <v>2</v>
      </c>
      <c r="O24" s="39">
        <v>0</v>
      </c>
      <c r="P24" s="87">
        <v>2</v>
      </c>
      <c r="Q24" s="88" t="s">
        <v>41</v>
      </c>
      <c r="R24" s="84"/>
      <c r="S24" s="45"/>
    </row>
    <row r="25" spans="1:19" ht="30">
      <c r="A25" s="59"/>
      <c r="B25" s="81"/>
      <c r="C25" s="89" t="s">
        <v>42</v>
      </c>
      <c r="D25" s="90">
        <v>0</v>
      </c>
      <c r="E25" s="91">
        <v>0</v>
      </c>
      <c r="F25" s="92">
        <v>0</v>
      </c>
      <c r="G25" s="90">
        <v>0</v>
      </c>
      <c r="H25" s="91">
        <v>0</v>
      </c>
      <c r="I25" s="92">
        <v>0</v>
      </c>
      <c r="J25" s="90">
        <v>0</v>
      </c>
      <c r="K25" s="91">
        <v>0</v>
      </c>
      <c r="L25" s="92">
        <v>0</v>
      </c>
      <c r="M25" s="227">
        <v>0</v>
      </c>
      <c r="N25" s="90">
        <v>0</v>
      </c>
      <c r="O25" s="91">
        <v>0</v>
      </c>
      <c r="P25" s="92">
        <v>0</v>
      </c>
      <c r="Q25" s="94" t="s">
        <v>43</v>
      </c>
      <c r="R25" s="84"/>
      <c r="S25" s="45"/>
    </row>
    <row r="26" spans="1:19" ht="30">
      <c r="A26" s="12"/>
      <c r="B26" s="95" t="s">
        <v>44</v>
      </c>
      <c r="C26" s="96"/>
      <c r="D26" s="86">
        <v>216</v>
      </c>
      <c r="E26" s="39">
        <v>3</v>
      </c>
      <c r="F26" s="87">
        <v>219</v>
      </c>
      <c r="G26" s="86">
        <v>47</v>
      </c>
      <c r="H26" s="39">
        <v>0</v>
      </c>
      <c r="I26" s="87">
        <v>47</v>
      </c>
      <c r="J26" s="86">
        <v>1154</v>
      </c>
      <c r="K26" s="39">
        <v>29</v>
      </c>
      <c r="L26" s="87">
        <v>1183</v>
      </c>
      <c r="M26" s="225">
        <v>-51.29682997118156</v>
      </c>
      <c r="N26" s="86">
        <v>2286</v>
      </c>
      <c r="O26" s="39">
        <v>143</v>
      </c>
      <c r="P26" s="87">
        <v>2429</v>
      </c>
      <c r="Q26" s="58"/>
      <c r="R26" s="84" t="s">
        <v>45</v>
      </c>
      <c r="S26" s="45"/>
    </row>
    <row r="27" spans="1:19" ht="30">
      <c r="A27" s="12"/>
      <c r="B27" s="95" t="s">
        <v>46</v>
      </c>
      <c r="C27" s="96"/>
      <c r="D27" s="86">
        <v>276</v>
      </c>
      <c r="E27" s="39">
        <v>21</v>
      </c>
      <c r="F27" s="77">
        <v>297</v>
      </c>
      <c r="G27" s="86">
        <v>339</v>
      </c>
      <c r="H27" s="39">
        <v>236</v>
      </c>
      <c r="I27" s="77">
        <v>575</v>
      </c>
      <c r="J27" s="86">
        <v>1302</v>
      </c>
      <c r="K27" s="39">
        <v>582</v>
      </c>
      <c r="L27" s="77">
        <v>1884</v>
      </c>
      <c r="M27" s="225">
        <v>-6.962962962962963</v>
      </c>
      <c r="N27" s="86">
        <v>1586</v>
      </c>
      <c r="O27" s="39">
        <v>439</v>
      </c>
      <c r="P27" s="77">
        <v>2025</v>
      </c>
      <c r="Q27" s="97"/>
      <c r="R27" s="84" t="s">
        <v>47</v>
      </c>
      <c r="S27" s="45"/>
    </row>
    <row r="28" spans="1:19" ht="30.75" thickBot="1">
      <c r="A28" s="12"/>
      <c r="B28" s="98" t="s">
        <v>48</v>
      </c>
      <c r="C28" s="99"/>
      <c r="D28" s="52">
        <v>11337</v>
      </c>
      <c r="E28" s="50">
        <v>0</v>
      </c>
      <c r="F28" s="53">
        <v>11337</v>
      </c>
      <c r="G28" s="52">
        <v>4973</v>
      </c>
      <c r="H28" s="50">
        <v>0</v>
      </c>
      <c r="I28" s="53">
        <v>4973</v>
      </c>
      <c r="J28" s="52">
        <v>20230</v>
      </c>
      <c r="K28" s="50">
        <v>0</v>
      </c>
      <c r="L28" s="53">
        <v>20230</v>
      </c>
      <c r="M28" s="228">
        <v>27.32880161127895</v>
      </c>
      <c r="N28" s="52">
        <v>15888</v>
      </c>
      <c r="O28" s="50">
        <v>0</v>
      </c>
      <c r="P28" s="53">
        <v>15888</v>
      </c>
      <c r="Q28" s="101"/>
      <c r="R28" s="102" t="s">
        <v>49</v>
      </c>
      <c r="S28" s="45"/>
    </row>
    <row r="29" spans="1:19" ht="30.75" thickBot="1">
      <c r="A29" s="12"/>
      <c r="B29" s="13"/>
      <c r="C29" s="13"/>
      <c r="D29" s="103"/>
      <c r="E29" s="103"/>
      <c r="F29" s="103"/>
      <c r="G29" s="103"/>
      <c r="H29" s="103"/>
      <c r="I29" s="103"/>
      <c r="J29" s="103"/>
      <c r="K29" s="103"/>
      <c r="L29" s="103"/>
      <c r="M29" s="232"/>
      <c r="N29" s="103"/>
      <c r="O29" s="103"/>
      <c r="P29" s="103"/>
      <c r="Q29" s="18"/>
      <c r="R29" s="18"/>
      <c r="S29" s="20"/>
    </row>
    <row r="30" spans="1:19" ht="30.75" thickBot="1">
      <c r="A30" s="12" t="s">
        <v>50</v>
      </c>
      <c r="B30" s="30"/>
      <c r="C30" s="30"/>
      <c r="D30" s="105">
        <v>36193</v>
      </c>
      <c r="E30" s="38">
        <v>0</v>
      </c>
      <c r="F30" s="42">
        <v>36193</v>
      </c>
      <c r="G30" s="105">
        <v>32718</v>
      </c>
      <c r="H30" s="38">
        <v>0</v>
      </c>
      <c r="I30" s="42">
        <v>32718</v>
      </c>
      <c r="J30" s="105">
        <v>176992</v>
      </c>
      <c r="K30" s="38">
        <v>0</v>
      </c>
      <c r="L30" s="42">
        <v>176992</v>
      </c>
      <c r="M30" s="229">
        <v>17.717637825650304</v>
      </c>
      <c r="N30" s="105">
        <v>150118</v>
      </c>
      <c r="O30" s="38">
        <v>235</v>
      </c>
      <c r="P30" s="42">
        <v>150353</v>
      </c>
      <c r="Q30" s="22"/>
      <c r="R30" s="22"/>
      <c r="S30" s="107" t="s">
        <v>51</v>
      </c>
    </row>
    <row r="31" spans="1:19" ht="30">
      <c r="A31" s="12"/>
      <c r="B31" s="108" t="s">
        <v>120</v>
      </c>
      <c r="C31" s="109"/>
      <c r="D31" s="105">
        <v>912</v>
      </c>
      <c r="E31" s="38">
        <v>0</v>
      </c>
      <c r="F31" s="110">
        <v>912</v>
      </c>
      <c r="G31" s="105">
        <v>1262</v>
      </c>
      <c r="H31" s="38">
        <v>0</v>
      </c>
      <c r="I31" s="110">
        <v>1262</v>
      </c>
      <c r="J31" s="105">
        <v>10188</v>
      </c>
      <c r="K31" s="38">
        <v>0</v>
      </c>
      <c r="L31" s="110">
        <v>10188</v>
      </c>
      <c r="M31" s="212">
        <v>20.94017094017094</v>
      </c>
      <c r="N31" s="105">
        <v>8424</v>
      </c>
      <c r="O31" s="38">
        <v>0</v>
      </c>
      <c r="P31" s="110">
        <v>8424</v>
      </c>
      <c r="Q31" s="112"/>
      <c r="R31" s="73" t="s">
        <v>124</v>
      </c>
      <c r="S31" s="20"/>
    </row>
    <row r="32" spans="1:19" ht="30">
      <c r="A32" s="12"/>
      <c r="B32" s="113"/>
      <c r="C32" s="114" t="s">
        <v>54</v>
      </c>
      <c r="D32" s="115">
        <v>912</v>
      </c>
      <c r="E32" s="116">
        <v>0</v>
      </c>
      <c r="F32" s="117">
        <v>912</v>
      </c>
      <c r="G32" s="115">
        <v>1262</v>
      </c>
      <c r="H32" s="116">
        <v>0</v>
      </c>
      <c r="I32" s="117">
        <v>1262</v>
      </c>
      <c r="J32" s="115">
        <v>10188</v>
      </c>
      <c r="K32" s="116">
        <v>0</v>
      </c>
      <c r="L32" s="117">
        <v>10188</v>
      </c>
      <c r="M32" s="230">
        <v>20.94017094017094</v>
      </c>
      <c r="N32" s="115">
        <v>8424</v>
      </c>
      <c r="O32" s="116">
        <v>0</v>
      </c>
      <c r="P32" s="117">
        <v>8424</v>
      </c>
      <c r="Q32" s="119" t="s">
        <v>55</v>
      </c>
      <c r="R32" s="120"/>
      <c r="S32" s="45"/>
    </row>
    <row r="33" spans="1:19" ht="30">
      <c r="A33" s="12"/>
      <c r="B33" s="113"/>
      <c r="C33" s="121" t="s">
        <v>56</v>
      </c>
      <c r="D33" s="122">
        <v>0</v>
      </c>
      <c r="E33" s="123">
        <v>0</v>
      </c>
      <c r="F33" s="124">
        <v>0</v>
      </c>
      <c r="G33" s="122">
        <v>0</v>
      </c>
      <c r="H33" s="123">
        <v>0</v>
      </c>
      <c r="I33" s="124">
        <v>0</v>
      </c>
      <c r="J33" s="122">
        <v>0</v>
      </c>
      <c r="K33" s="123">
        <v>0</v>
      </c>
      <c r="L33" s="124">
        <v>0</v>
      </c>
      <c r="M33" s="93">
        <v>0</v>
      </c>
      <c r="N33" s="122">
        <v>0</v>
      </c>
      <c r="O33" s="123">
        <v>0</v>
      </c>
      <c r="P33" s="124">
        <v>0</v>
      </c>
      <c r="Q33" s="126" t="s">
        <v>57</v>
      </c>
      <c r="R33" s="127"/>
      <c r="S33" s="45"/>
    </row>
    <row r="34" spans="1:19" ht="30">
      <c r="A34" s="12"/>
      <c r="B34" s="95" t="s">
        <v>58</v>
      </c>
      <c r="C34" s="128"/>
      <c r="D34" s="37">
        <v>35281</v>
      </c>
      <c r="E34" s="76">
        <v>0</v>
      </c>
      <c r="F34" s="77">
        <v>35281</v>
      </c>
      <c r="G34" s="37">
        <v>31456</v>
      </c>
      <c r="H34" s="76">
        <v>0</v>
      </c>
      <c r="I34" s="77">
        <v>31456</v>
      </c>
      <c r="J34" s="37">
        <v>166804</v>
      </c>
      <c r="K34" s="76">
        <v>0</v>
      </c>
      <c r="L34" s="77">
        <v>166804</v>
      </c>
      <c r="M34" s="230">
        <v>17.526368818211925</v>
      </c>
      <c r="N34" s="37">
        <v>141694</v>
      </c>
      <c r="O34" s="76">
        <v>235</v>
      </c>
      <c r="P34" s="77">
        <v>141929</v>
      </c>
      <c r="Q34" s="129"/>
      <c r="R34" s="84" t="s">
        <v>59</v>
      </c>
      <c r="S34" s="45"/>
    </row>
    <row r="35" spans="1:19" ht="30">
      <c r="A35" s="12"/>
      <c r="B35" s="113"/>
      <c r="C35" s="114" t="s">
        <v>60</v>
      </c>
      <c r="D35" s="115">
        <v>35281</v>
      </c>
      <c r="E35" s="116">
        <v>0</v>
      </c>
      <c r="F35" s="117">
        <v>35281</v>
      </c>
      <c r="G35" s="115">
        <v>31456</v>
      </c>
      <c r="H35" s="116">
        <v>0</v>
      </c>
      <c r="I35" s="117">
        <v>31456</v>
      </c>
      <c r="J35" s="115">
        <v>166804</v>
      </c>
      <c r="K35" s="116">
        <v>0</v>
      </c>
      <c r="L35" s="117">
        <v>166804</v>
      </c>
      <c r="M35" s="230">
        <v>17.526368818211925</v>
      </c>
      <c r="N35" s="115">
        <v>141694</v>
      </c>
      <c r="O35" s="116">
        <v>235</v>
      </c>
      <c r="P35" s="117">
        <v>141929</v>
      </c>
      <c r="Q35" s="119" t="s">
        <v>61</v>
      </c>
      <c r="R35" s="130"/>
      <c r="S35" s="45"/>
    </row>
    <row r="36" spans="1:19" ht="30.75" thickBot="1">
      <c r="A36" s="12"/>
      <c r="B36" s="131"/>
      <c r="C36" s="121" t="s">
        <v>62</v>
      </c>
      <c r="D36" s="48">
        <v>0</v>
      </c>
      <c r="E36" s="49">
        <v>0</v>
      </c>
      <c r="F36" s="53">
        <v>0</v>
      </c>
      <c r="G36" s="48">
        <v>0</v>
      </c>
      <c r="H36" s="49">
        <v>0</v>
      </c>
      <c r="I36" s="53">
        <v>0</v>
      </c>
      <c r="J36" s="48">
        <v>0</v>
      </c>
      <c r="K36" s="49">
        <v>0</v>
      </c>
      <c r="L36" s="53">
        <v>0</v>
      </c>
      <c r="M36" s="139">
        <v>0</v>
      </c>
      <c r="N36" s="48">
        <v>0</v>
      </c>
      <c r="O36" s="49">
        <v>0</v>
      </c>
      <c r="P36" s="53">
        <v>0</v>
      </c>
      <c r="Q36" s="126" t="s">
        <v>63</v>
      </c>
      <c r="R36" s="133"/>
      <c r="S36" s="45"/>
    </row>
    <row r="37" spans="1:19" ht="30.75" thickBot="1">
      <c r="A37" s="12"/>
      <c r="B37" s="96"/>
      <c r="C37" s="96"/>
      <c r="D37" s="56"/>
      <c r="E37" s="56"/>
      <c r="F37" s="56"/>
      <c r="G37" s="56"/>
      <c r="H37" s="56"/>
      <c r="I37" s="56"/>
      <c r="J37" s="56"/>
      <c r="K37" s="56"/>
      <c r="L37" s="56"/>
      <c r="M37" s="244"/>
      <c r="N37" s="56"/>
      <c r="O37" s="56"/>
      <c r="P37" s="56"/>
      <c r="Q37" s="58"/>
      <c r="R37" s="58"/>
      <c r="S37" s="45"/>
    </row>
    <row r="38" spans="1:19" ht="30.75" thickBot="1">
      <c r="A38" s="134" t="s">
        <v>64</v>
      </c>
      <c r="B38" s="13"/>
      <c r="C38" s="13"/>
      <c r="D38" s="31">
        <v>5870</v>
      </c>
      <c r="E38" s="32">
        <v>5</v>
      </c>
      <c r="F38" s="33">
        <v>5875</v>
      </c>
      <c r="G38" s="31">
        <v>7398</v>
      </c>
      <c r="H38" s="32">
        <v>183</v>
      </c>
      <c r="I38" s="33">
        <v>7581</v>
      </c>
      <c r="J38" s="31">
        <v>6386</v>
      </c>
      <c r="K38" s="32">
        <v>2196</v>
      </c>
      <c r="L38" s="33">
        <v>8582</v>
      </c>
      <c r="M38" s="211"/>
      <c r="N38" s="32">
        <v>12041</v>
      </c>
      <c r="O38" s="32">
        <v>-137</v>
      </c>
      <c r="P38" s="33">
        <v>11904</v>
      </c>
      <c r="Q38" s="18"/>
      <c r="R38" s="18"/>
      <c r="S38" s="20" t="s">
        <v>65</v>
      </c>
    </row>
    <row r="39" spans="1:19" ht="30">
      <c r="A39" s="12"/>
      <c r="B39" s="35" t="s">
        <v>66</v>
      </c>
      <c r="C39" s="36"/>
      <c r="D39" s="86">
        <v>7107</v>
      </c>
      <c r="E39" s="39">
        <v>-16</v>
      </c>
      <c r="F39" s="110">
        <v>7091</v>
      </c>
      <c r="G39" s="86">
        <v>7933</v>
      </c>
      <c r="H39" s="39">
        <v>-26</v>
      </c>
      <c r="I39" s="110">
        <v>7907</v>
      </c>
      <c r="J39" s="86">
        <v>18650</v>
      </c>
      <c r="K39" s="39">
        <v>-526</v>
      </c>
      <c r="L39" s="110">
        <v>18124</v>
      </c>
      <c r="M39" s="212"/>
      <c r="N39" s="86">
        <v>13677</v>
      </c>
      <c r="O39" s="39">
        <v>-2465</v>
      </c>
      <c r="P39" s="110">
        <v>11212</v>
      </c>
      <c r="Q39" s="43"/>
      <c r="R39" s="44" t="s">
        <v>67</v>
      </c>
      <c r="S39" s="45"/>
    </row>
    <row r="40" spans="1:19" ht="30.75" thickBot="1">
      <c r="A40" s="12"/>
      <c r="B40" s="137" t="s">
        <v>121</v>
      </c>
      <c r="C40" s="138"/>
      <c r="D40" s="52">
        <v>-1237</v>
      </c>
      <c r="E40" s="50">
        <v>21</v>
      </c>
      <c r="F40" s="151">
        <v>-1216</v>
      </c>
      <c r="G40" s="52">
        <v>-535</v>
      </c>
      <c r="H40" s="50">
        <v>209</v>
      </c>
      <c r="I40" s="151">
        <v>-326</v>
      </c>
      <c r="J40" s="52">
        <v>-12264</v>
      </c>
      <c r="K40" s="49">
        <v>2722</v>
      </c>
      <c r="L40" s="151">
        <v>-9542</v>
      </c>
      <c r="M40" s="140"/>
      <c r="N40" s="52">
        <v>-1636</v>
      </c>
      <c r="O40" s="49">
        <v>2328</v>
      </c>
      <c r="P40" s="151">
        <v>692</v>
      </c>
      <c r="Q40" s="54"/>
      <c r="R40" s="55" t="s">
        <v>125</v>
      </c>
      <c r="S40" s="45"/>
    </row>
    <row r="41" spans="1:19" ht="30.75" thickBot="1">
      <c r="A41" s="12"/>
      <c r="B41" s="128"/>
      <c r="C41" s="22"/>
      <c r="D41" s="56"/>
      <c r="E41" s="56"/>
      <c r="F41" s="213"/>
      <c r="G41" s="56"/>
      <c r="H41" s="56"/>
      <c r="I41" s="213"/>
      <c r="J41" s="56"/>
      <c r="K41" s="56"/>
      <c r="L41" s="213"/>
      <c r="M41" s="140"/>
      <c r="N41" s="56"/>
      <c r="O41" s="56"/>
      <c r="P41" s="103"/>
      <c r="Q41" s="141"/>
      <c r="R41" s="141"/>
      <c r="S41" s="45"/>
    </row>
    <row r="42" spans="1:19" ht="30.75" thickBot="1">
      <c r="A42" s="12"/>
      <c r="B42" s="22"/>
      <c r="C42" s="22"/>
      <c r="D42" s="370" t="s">
        <v>137</v>
      </c>
      <c r="E42" s="371"/>
      <c r="F42" s="372"/>
      <c r="G42" s="370" t="s">
        <v>146</v>
      </c>
      <c r="H42" s="371"/>
      <c r="I42" s="372"/>
      <c r="J42" s="373" t="s">
        <v>146</v>
      </c>
      <c r="K42" s="371"/>
      <c r="L42" s="372"/>
      <c r="M42" s="243"/>
      <c r="N42" s="370" t="s">
        <v>147</v>
      </c>
      <c r="O42" s="371"/>
      <c r="P42" s="372"/>
      <c r="Q42" s="58"/>
      <c r="R42" s="58"/>
      <c r="S42" s="45"/>
    </row>
    <row r="43" spans="1:19" ht="30.75" thickBot="1">
      <c r="A43" s="143" t="s">
        <v>72</v>
      </c>
      <c r="B43" s="144"/>
      <c r="C43" s="144"/>
      <c r="D43" s="14">
        <v>1541367</v>
      </c>
      <c r="E43" s="32">
        <v>4536</v>
      </c>
      <c r="F43" s="33">
        <v>1545903</v>
      </c>
      <c r="G43" s="14">
        <v>1446342</v>
      </c>
      <c r="H43" s="32">
        <v>4044</v>
      </c>
      <c r="I43" s="33">
        <v>1450386</v>
      </c>
      <c r="J43" s="14">
        <v>1446342</v>
      </c>
      <c r="K43" s="32">
        <v>4044</v>
      </c>
      <c r="L43" s="33">
        <v>1450386</v>
      </c>
      <c r="M43" s="142">
        <v>22.99714298555889</v>
      </c>
      <c r="N43" s="14">
        <v>1172233</v>
      </c>
      <c r="O43" s="32">
        <v>6970</v>
      </c>
      <c r="P43" s="33">
        <v>1179203</v>
      </c>
      <c r="Q43" s="145"/>
      <c r="R43" s="145"/>
      <c r="S43" s="146" t="s">
        <v>73</v>
      </c>
    </row>
    <row r="44" spans="1:19" ht="30.75" thickBot="1">
      <c r="A44" s="147"/>
      <c r="B44" s="148"/>
      <c r="C44" s="148"/>
      <c r="D44" s="56"/>
      <c r="E44" s="56"/>
      <c r="F44" s="56"/>
      <c r="G44" s="56"/>
      <c r="H44" s="56"/>
      <c r="I44" s="56"/>
      <c r="J44" s="56"/>
      <c r="K44" s="56"/>
      <c r="L44" s="56"/>
      <c r="M44" s="149"/>
      <c r="N44" s="56"/>
      <c r="O44" s="56"/>
      <c r="P44" s="56"/>
      <c r="Q44" s="253"/>
      <c r="R44" s="253"/>
      <c r="S44" s="45"/>
    </row>
    <row r="45" spans="1:19" ht="30.75" thickBot="1">
      <c r="A45" s="134" t="s">
        <v>74</v>
      </c>
      <c r="B45" s="13"/>
      <c r="C45" s="13"/>
      <c r="D45" s="31">
        <v>1541367</v>
      </c>
      <c r="E45" s="32">
        <v>4536</v>
      </c>
      <c r="F45" s="15">
        <v>1545903</v>
      </c>
      <c r="G45" s="31">
        <v>1446342</v>
      </c>
      <c r="H45" s="32">
        <v>4044</v>
      </c>
      <c r="I45" s="15">
        <v>1450386</v>
      </c>
      <c r="J45" s="31">
        <v>1446342</v>
      </c>
      <c r="K45" s="32">
        <v>4044</v>
      </c>
      <c r="L45" s="15">
        <v>1450386</v>
      </c>
      <c r="M45" s="142">
        <v>22.99714298555889</v>
      </c>
      <c r="N45" s="31">
        <v>1172233</v>
      </c>
      <c r="O45" s="32">
        <v>6970</v>
      </c>
      <c r="P45" s="16">
        <v>1179203</v>
      </c>
      <c r="Q45" s="18"/>
      <c r="R45" s="18"/>
      <c r="S45" s="20" t="s">
        <v>75</v>
      </c>
    </row>
    <row r="46" spans="1:19" ht="30">
      <c r="A46" s="150"/>
      <c r="B46" s="35" t="s">
        <v>76</v>
      </c>
      <c r="C46" s="36"/>
      <c r="D46" s="41">
        <v>1196424</v>
      </c>
      <c r="E46" s="39">
        <v>4406</v>
      </c>
      <c r="F46" s="87">
        <v>1200830</v>
      </c>
      <c r="G46" s="41">
        <v>1082659</v>
      </c>
      <c r="H46" s="39">
        <v>3910</v>
      </c>
      <c r="I46" s="87">
        <v>1086569</v>
      </c>
      <c r="J46" s="41">
        <v>1082659</v>
      </c>
      <c r="K46" s="39">
        <v>3910</v>
      </c>
      <c r="L46" s="87">
        <v>1086569</v>
      </c>
      <c r="M46" s="223">
        <v>22.434310529583502</v>
      </c>
      <c r="N46" s="41">
        <v>881452</v>
      </c>
      <c r="O46" s="39">
        <v>6019</v>
      </c>
      <c r="P46" s="87">
        <v>887471</v>
      </c>
      <c r="Q46" s="43"/>
      <c r="R46" s="44" t="s">
        <v>77</v>
      </c>
      <c r="S46" s="45"/>
    </row>
    <row r="47" spans="1:19" ht="30.75" thickBot="1">
      <c r="A47" s="150"/>
      <c r="B47" s="137" t="s">
        <v>78</v>
      </c>
      <c r="C47" s="138"/>
      <c r="D47" s="52">
        <v>344943</v>
      </c>
      <c r="E47" s="50">
        <v>130</v>
      </c>
      <c r="F47" s="151">
        <v>345073</v>
      </c>
      <c r="G47" s="52">
        <v>363683</v>
      </c>
      <c r="H47" s="50">
        <v>134</v>
      </c>
      <c r="I47" s="151">
        <v>363817</v>
      </c>
      <c r="J47" s="52">
        <v>363683</v>
      </c>
      <c r="K47" s="50">
        <v>134</v>
      </c>
      <c r="L47" s="151">
        <v>363817</v>
      </c>
      <c r="M47" s="228">
        <v>24.7093222546721</v>
      </c>
      <c r="N47" s="52">
        <v>290781</v>
      </c>
      <c r="O47" s="50">
        <v>951</v>
      </c>
      <c r="P47" s="151">
        <v>291732</v>
      </c>
      <c r="Q47" s="54"/>
      <c r="R47" s="55" t="s">
        <v>79</v>
      </c>
      <c r="S47" s="45"/>
    </row>
    <row r="48" spans="1:19" ht="30.75" thickBot="1">
      <c r="A48" s="134"/>
      <c r="B48" s="13"/>
      <c r="C48" s="13"/>
      <c r="D48" s="214"/>
      <c r="E48" s="214"/>
      <c r="F48" s="214"/>
      <c r="G48" s="214"/>
      <c r="H48" s="214"/>
      <c r="I48" s="214"/>
      <c r="J48" s="214"/>
      <c r="K48" s="214"/>
      <c r="L48" s="214"/>
      <c r="M48" s="221"/>
      <c r="N48" s="56"/>
      <c r="O48" s="56"/>
      <c r="P48" s="56"/>
      <c r="Q48" s="18"/>
      <c r="R48" s="18"/>
      <c r="S48" s="45"/>
    </row>
    <row r="49" spans="1:19" ht="30">
      <c r="A49" s="147" t="s">
        <v>80</v>
      </c>
      <c r="B49" s="152"/>
      <c r="C49" s="152"/>
      <c r="D49" s="153"/>
      <c r="E49" s="154"/>
      <c r="F49" s="155" t="s">
        <v>31</v>
      </c>
      <c r="G49" s="153"/>
      <c r="H49" s="154"/>
      <c r="I49" s="155"/>
      <c r="J49" s="153"/>
      <c r="K49" s="154"/>
      <c r="L49" s="155" t="s">
        <v>31</v>
      </c>
      <c r="M49" s="215"/>
      <c r="N49" s="153"/>
      <c r="O49" s="154"/>
      <c r="P49" s="155"/>
      <c r="Q49" s="254" t="s">
        <v>81</v>
      </c>
      <c r="R49" s="253"/>
      <c r="S49" s="255"/>
    </row>
    <row r="50" spans="1:19" ht="30">
      <c r="A50" s="12" t="s">
        <v>82</v>
      </c>
      <c r="B50" s="157"/>
      <c r="C50" s="157"/>
      <c r="D50" s="158"/>
      <c r="E50" s="159"/>
      <c r="F50" s="160"/>
      <c r="G50" s="158"/>
      <c r="H50" s="159"/>
      <c r="I50" s="160"/>
      <c r="J50" s="158"/>
      <c r="K50" s="159"/>
      <c r="L50" s="160"/>
      <c r="M50" s="233"/>
      <c r="N50" s="158"/>
      <c r="O50" s="159"/>
      <c r="P50" s="160"/>
      <c r="Q50" s="256" t="s">
        <v>83</v>
      </c>
      <c r="R50" s="257"/>
      <c r="S50" s="258"/>
    </row>
    <row r="51" spans="1:19" ht="30">
      <c r="A51" s="259" t="s">
        <v>84</v>
      </c>
      <c r="B51" s="260"/>
      <c r="C51" s="261"/>
      <c r="D51" s="158"/>
      <c r="E51" s="159"/>
      <c r="F51" s="160"/>
      <c r="G51" s="158"/>
      <c r="H51" s="159"/>
      <c r="I51" s="160"/>
      <c r="J51" s="158"/>
      <c r="K51" s="159"/>
      <c r="L51" s="160"/>
      <c r="M51" s="233"/>
      <c r="N51" s="158"/>
      <c r="O51" s="159"/>
      <c r="P51" s="160"/>
      <c r="Q51" s="256" t="s">
        <v>85</v>
      </c>
      <c r="R51" s="257"/>
      <c r="S51" s="258"/>
    </row>
    <row r="52" spans="1:19" ht="30">
      <c r="A52" s="162"/>
      <c r="B52" s="96" t="s">
        <v>86</v>
      </c>
      <c r="C52" s="96"/>
      <c r="D52" s="163">
        <v>13838</v>
      </c>
      <c r="E52" s="159">
        <v>0</v>
      </c>
      <c r="F52" s="164">
        <v>13838</v>
      </c>
      <c r="G52" s="163">
        <v>9764</v>
      </c>
      <c r="H52" s="159">
        <v>0</v>
      </c>
      <c r="I52" s="164">
        <v>9764</v>
      </c>
      <c r="J52" s="163">
        <v>3881</v>
      </c>
      <c r="K52" s="159">
        <v>0</v>
      </c>
      <c r="L52" s="164">
        <v>3881</v>
      </c>
      <c r="M52" s="216"/>
      <c r="N52" s="163">
        <v>7404</v>
      </c>
      <c r="O52" s="159">
        <v>0</v>
      </c>
      <c r="P52" s="160">
        <v>7404</v>
      </c>
      <c r="Q52" s="245" t="s">
        <v>87</v>
      </c>
      <c r="R52" s="246"/>
      <c r="S52" s="45"/>
    </row>
    <row r="53" spans="1:19" ht="30">
      <c r="A53" s="162"/>
      <c r="B53" s="96" t="s">
        <v>117</v>
      </c>
      <c r="C53" s="96"/>
      <c r="D53" s="163">
        <v>5245</v>
      </c>
      <c r="E53" s="159">
        <v>0</v>
      </c>
      <c r="F53" s="164">
        <v>5245</v>
      </c>
      <c r="G53" s="163">
        <v>1856</v>
      </c>
      <c r="H53" s="159">
        <v>0</v>
      </c>
      <c r="I53" s="164">
        <v>1856</v>
      </c>
      <c r="J53" s="163">
        <v>73372</v>
      </c>
      <c r="K53" s="159">
        <v>0</v>
      </c>
      <c r="L53" s="164">
        <v>73372</v>
      </c>
      <c r="M53" s="216"/>
      <c r="N53" s="163">
        <v>46511</v>
      </c>
      <c r="O53" s="159">
        <v>0</v>
      </c>
      <c r="P53" s="160">
        <v>46511</v>
      </c>
      <c r="Q53" s="245" t="s">
        <v>89</v>
      </c>
      <c r="R53" s="246"/>
      <c r="S53" s="45"/>
    </row>
    <row r="54" spans="1:19" ht="30">
      <c r="A54" s="162"/>
      <c r="B54" s="96" t="s">
        <v>90</v>
      </c>
      <c r="C54" s="96"/>
      <c r="D54" s="163">
        <v>9319</v>
      </c>
      <c r="E54" s="159">
        <v>0</v>
      </c>
      <c r="F54" s="164">
        <v>9319</v>
      </c>
      <c r="G54" s="163">
        <v>1798</v>
      </c>
      <c r="H54" s="159">
        <v>0</v>
      </c>
      <c r="I54" s="164">
        <v>1798</v>
      </c>
      <c r="J54" s="163">
        <v>67431</v>
      </c>
      <c r="K54" s="159">
        <v>0</v>
      </c>
      <c r="L54" s="164">
        <v>67431</v>
      </c>
      <c r="M54" s="216"/>
      <c r="N54" s="163">
        <v>44162</v>
      </c>
      <c r="O54" s="159">
        <v>0</v>
      </c>
      <c r="P54" s="160">
        <v>44162</v>
      </c>
      <c r="Q54" s="245" t="s">
        <v>91</v>
      </c>
      <c r="R54" s="246"/>
      <c r="S54" s="45"/>
    </row>
    <row r="55" spans="1:19" ht="30">
      <c r="A55" s="162"/>
      <c r="B55" s="96" t="s">
        <v>92</v>
      </c>
      <c r="C55" s="96"/>
      <c r="D55" s="163">
        <v>0</v>
      </c>
      <c r="E55" s="167">
        <v>0</v>
      </c>
      <c r="F55" s="164">
        <v>0</v>
      </c>
      <c r="G55" s="163">
        <v>0</v>
      </c>
      <c r="H55" s="167">
        <v>0</v>
      </c>
      <c r="I55" s="164">
        <v>0</v>
      </c>
      <c r="J55" s="163">
        <v>0</v>
      </c>
      <c r="K55" s="167">
        <v>0</v>
      </c>
      <c r="L55" s="164">
        <v>0</v>
      </c>
      <c r="M55" s="93"/>
      <c r="N55" s="163">
        <v>-194</v>
      </c>
      <c r="O55" s="167">
        <v>0</v>
      </c>
      <c r="P55" s="160">
        <v>-194</v>
      </c>
      <c r="Q55" s="245" t="s">
        <v>93</v>
      </c>
      <c r="R55" s="246"/>
      <c r="S55" s="45"/>
    </row>
    <row r="56" spans="1:19" ht="30.75" thickBot="1">
      <c r="A56" s="168"/>
      <c r="B56" s="169" t="s">
        <v>118</v>
      </c>
      <c r="C56" s="169"/>
      <c r="D56" s="170">
        <v>9764</v>
      </c>
      <c r="E56" s="171">
        <v>0</v>
      </c>
      <c r="F56" s="171">
        <v>9764</v>
      </c>
      <c r="G56" s="170">
        <v>9822</v>
      </c>
      <c r="H56" s="171">
        <v>0</v>
      </c>
      <c r="I56" s="171">
        <v>9822</v>
      </c>
      <c r="J56" s="170">
        <v>9822</v>
      </c>
      <c r="K56" s="171">
        <v>0</v>
      </c>
      <c r="L56" s="171">
        <v>9822</v>
      </c>
      <c r="M56" s="234"/>
      <c r="N56" s="170">
        <v>9947</v>
      </c>
      <c r="O56" s="171">
        <v>0</v>
      </c>
      <c r="P56" s="173">
        <v>9947</v>
      </c>
      <c r="Q56" s="262" t="s">
        <v>95</v>
      </c>
      <c r="R56" s="262"/>
      <c r="S56" s="174"/>
    </row>
    <row r="57" spans="1:19" s="3" customFormat="1" ht="30">
      <c r="A57" s="245" t="s">
        <v>103</v>
      </c>
      <c r="B57" s="246"/>
      <c r="C57" s="246"/>
      <c r="D57" s="246"/>
      <c r="E57" s="246"/>
      <c r="F57" s="246"/>
      <c r="G57" s="246"/>
      <c r="H57" s="246"/>
      <c r="I57" s="246"/>
      <c r="J57" s="176" t="s">
        <v>97</v>
      </c>
      <c r="K57" s="251" t="s">
        <v>105</v>
      </c>
      <c r="L57" s="251"/>
      <c r="M57" s="251"/>
      <c r="N57" s="251"/>
      <c r="O57" s="251"/>
      <c r="P57" s="251"/>
      <c r="Q57" s="251"/>
      <c r="R57" s="251"/>
      <c r="S57" s="252"/>
    </row>
    <row r="58" spans="1:19" s="3" customFormat="1" ht="30">
      <c r="A58" s="245" t="s">
        <v>106</v>
      </c>
      <c r="B58" s="246"/>
      <c r="C58" s="246"/>
      <c r="D58" s="246"/>
      <c r="E58" s="246"/>
      <c r="F58" s="246"/>
      <c r="G58" s="246"/>
      <c r="H58" s="246"/>
      <c r="I58" s="246"/>
      <c r="J58" s="176" t="s">
        <v>104</v>
      </c>
      <c r="K58" s="251" t="s">
        <v>108</v>
      </c>
      <c r="L58" s="251"/>
      <c r="M58" s="251"/>
      <c r="N58" s="251"/>
      <c r="O58" s="251"/>
      <c r="P58" s="251"/>
      <c r="Q58" s="251"/>
      <c r="R58" s="251"/>
      <c r="S58" s="252"/>
    </row>
    <row r="59" spans="1:19" s="3" customFormat="1" ht="30">
      <c r="A59" s="245" t="s">
        <v>129</v>
      </c>
      <c r="B59" s="246"/>
      <c r="C59" s="246"/>
      <c r="D59" s="246"/>
      <c r="E59" s="246"/>
      <c r="F59" s="246"/>
      <c r="G59" s="246"/>
      <c r="H59" s="246"/>
      <c r="I59" s="246"/>
      <c r="J59" s="217" t="s">
        <v>107</v>
      </c>
      <c r="K59" s="251" t="s">
        <v>130</v>
      </c>
      <c r="L59" s="251"/>
      <c r="M59" s="251"/>
      <c r="N59" s="251"/>
      <c r="O59" s="251"/>
      <c r="P59" s="251"/>
      <c r="Q59" s="251"/>
      <c r="R59" s="251"/>
      <c r="S59" s="252"/>
    </row>
    <row r="60" spans="1:19" s="3" customFormat="1" ht="30" customHeight="1">
      <c r="A60" s="245" t="s">
        <v>131</v>
      </c>
      <c r="B60" s="246"/>
      <c r="C60" s="246"/>
      <c r="D60" s="246"/>
      <c r="E60" s="246"/>
      <c r="F60" s="246"/>
      <c r="G60" s="246"/>
      <c r="H60" s="246"/>
      <c r="I60" s="246"/>
      <c r="J60" s="176"/>
      <c r="K60" s="251" t="s">
        <v>132</v>
      </c>
      <c r="L60" s="251"/>
      <c r="M60" s="251"/>
      <c r="N60" s="251"/>
      <c r="O60" s="251"/>
      <c r="P60" s="251"/>
      <c r="Q60" s="251"/>
      <c r="R60" s="251"/>
      <c r="S60" s="252"/>
    </row>
    <row r="61" spans="1:160" s="194" customFormat="1" ht="9" customHeight="1" thickBot="1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218"/>
      <c r="O61" s="218"/>
      <c r="P61" s="218"/>
      <c r="Q61" s="191"/>
      <c r="R61" s="191"/>
      <c r="S61" s="192"/>
      <c r="T61" s="193"/>
      <c r="U61" s="193"/>
      <c r="V61" s="193"/>
      <c r="W61" s="193"/>
      <c r="X61" s="193"/>
      <c r="Y61" s="193"/>
      <c r="Z61" s="193"/>
      <c r="AA61" s="193"/>
      <c r="AB61" s="193"/>
      <c r="AC61" s="193"/>
      <c r="AD61" s="193"/>
      <c r="AE61" s="193"/>
      <c r="AF61" s="193"/>
      <c r="AG61" s="193"/>
      <c r="AH61" s="193"/>
      <c r="AI61" s="193"/>
      <c r="AJ61" s="193"/>
      <c r="AK61" s="193"/>
      <c r="AL61" s="193"/>
      <c r="AM61" s="193"/>
      <c r="AN61" s="193"/>
      <c r="AO61" s="193"/>
      <c r="AP61" s="193"/>
      <c r="AQ61" s="193"/>
      <c r="AR61" s="193"/>
      <c r="AS61" s="193"/>
      <c r="AT61" s="193"/>
      <c r="AU61" s="193"/>
      <c r="AV61" s="193"/>
      <c r="AW61" s="193"/>
      <c r="AX61" s="193"/>
      <c r="AY61" s="193"/>
      <c r="AZ61" s="193"/>
      <c r="BA61" s="193"/>
      <c r="BB61" s="193"/>
      <c r="BC61" s="193"/>
      <c r="BD61" s="193"/>
      <c r="BE61" s="193"/>
      <c r="BF61" s="193"/>
      <c r="BG61" s="193"/>
      <c r="BH61" s="193"/>
      <c r="BI61" s="193"/>
      <c r="BJ61" s="193"/>
      <c r="BK61" s="193"/>
      <c r="BL61" s="193"/>
      <c r="BM61" s="193"/>
      <c r="BN61" s="193"/>
      <c r="BO61" s="193"/>
      <c r="BP61" s="193"/>
      <c r="BQ61" s="193"/>
      <c r="BR61" s="193"/>
      <c r="BS61" s="193"/>
      <c r="BT61" s="193"/>
      <c r="BU61" s="193"/>
      <c r="BV61" s="193"/>
      <c r="BW61" s="193"/>
      <c r="BX61" s="193"/>
      <c r="BY61" s="193"/>
      <c r="BZ61" s="193"/>
      <c r="CA61" s="193"/>
      <c r="CB61" s="193"/>
      <c r="CC61" s="193"/>
      <c r="CD61" s="193"/>
      <c r="CE61" s="193"/>
      <c r="CF61" s="193"/>
      <c r="CG61" s="193"/>
      <c r="CH61" s="193"/>
      <c r="CI61" s="193"/>
      <c r="CJ61" s="193"/>
      <c r="CK61" s="193"/>
      <c r="CL61" s="193"/>
      <c r="CM61" s="193"/>
      <c r="CN61" s="193"/>
      <c r="CO61" s="193"/>
      <c r="CP61" s="193"/>
      <c r="CQ61" s="193"/>
      <c r="CR61" s="193"/>
      <c r="CS61" s="193"/>
      <c r="CT61" s="193"/>
      <c r="CU61" s="193"/>
      <c r="CV61" s="193"/>
      <c r="CW61" s="193"/>
      <c r="CX61" s="193"/>
      <c r="CY61" s="193"/>
      <c r="CZ61" s="193"/>
      <c r="DA61" s="193"/>
      <c r="DB61" s="193"/>
      <c r="DC61" s="193"/>
      <c r="DD61" s="193"/>
      <c r="DE61" s="193"/>
      <c r="DF61" s="193"/>
      <c r="DG61" s="193"/>
      <c r="DH61" s="193"/>
      <c r="DI61" s="193"/>
      <c r="DJ61" s="193"/>
      <c r="DK61" s="193"/>
      <c r="DL61" s="193"/>
      <c r="DM61" s="193"/>
      <c r="DN61" s="193"/>
      <c r="DO61" s="193"/>
      <c r="DP61" s="193"/>
      <c r="DQ61" s="193"/>
      <c r="DR61" s="193"/>
      <c r="DS61" s="193"/>
      <c r="DT61" s="193"/>
      <c r="DU61" s="193"/>
      <c r="DV61" s="193"/>
      <c r="DW61" s="193"/>
      <c r="DX61" s="193"/>
      <c r="DY61" s="193"/>
      <c r="DZ61" s="193"/>
      <c r="EA61" s="193"/>
      <c r="EB61" s="193"/>
      <c r="EC61" s="193"/>
      <c r="ED61" s="193"/>
      <c r="EE61" s="193"/>
      <c r="EF61" s="193"/>
      <c r="EG61" s="193"/>
      <c r="EH61" s="193"/>
      <c r="EI61" s="193"/>
      <c r="EJ61" s="193"/>
      <c r="EK61" s="193"/>
      <c r="EL61" s="193"/>
      <c r="EM61" s="193"/>
      <c r="EN61" s="193"/>
      <c r="EO61" s="193"/>
      <c r="EP61" s="193"/>
      <c r="EQ61" s="193"/>
      <c r="ER61" s="193"/>
      <c r="ES61" s="193"/>
      <c r="ET61" s="193"/>
      <c r="EU61" s="193"/>
      <c r="EV61" s="193"/>
      <c r="EW61" s="193"/>
      <c r="EX61" s="193"/>
      <c r="EY61" s="193"/>
      <c r="EZ61" s="193"/>
      <c r="FA61" s="193"/>
      <c r="FB61" s="193"/>
      <c r="FC61" s="193"/>
      <c r="FD61" s="193"/>
    </row>
  </sheetData>
  <sheetProtection selectLockedCells="1"/>
  <mergeCells count="60">
    <mergeCell ref="G42:I42"/>
    <mergeCell ref="J42:L42"/>
    <mergeCell ref="N42:P42"/>
    <mergeCell ref="A59:I59"/>
    <mergeCell ref="K59:S59"/>
    <mergeCell ref="D42:F42"/>
    <mergeCell ref="Q52:R52"/>
    <mergeCell ref="K58:S58"/>
    <mergeCell ref="Q53:R53"/>
    <mergeCell ref="Q54:R54"/>
    <mergeCell ref="A60:I60"/>
    <mergeCell ref="K60:S60"/>
    <mergeCell ref="A51:C51"/>
    <mergeCell ref="Q51:S51"/>
    <mergeCell ref="A58:I58"/>
    <mergeCell ref="Q55:R55"/>
    <mergeCell ref="Q56:R56"/>
    <mergeCell ref="Q44:R44"/>
    <mergeCell ref="Q49:S49"/>
    <mergeCell ref="Q50:S50"/>
    <mergeCell ref="A57:I57"/>
    <mergeCell ref="K57:S57"/>
    <mergeCell ref="J13:L13"/>
    <mergeCell ref="N13:P13"/>
    <mergeCell ref="D15:F15"/>
    <mergeCell ref="G15:I15"/>
    <mergeCell ref="J15:L15"/>
    <mergeCell ref="N15:P15"/>
    <mergeCell ref="D14:F14"/>
    <mergeCell ref="G14:I14"/>
    <mergeCell ref="J14:L14"/>
    <mergeCell ref="N14:P14"/>
    <mergeCell ref="Q10:S10"/>
    <mergeCell ref="Q11:S11"/>
    <mergeCell ref="D10:P10"/>
    <mergeCell ref="A11:C11"/>
    <mergeCell ref="D11:F11"/>
    <mergeCell ref="G11:I11"/>
    <mergeCell ref="J11:L11"/>
    <mergeCell ref="N11:P11"/>
    <mergeCell ref="G7:I7"/>
    <mergeCell ref="J7:L7"/>
    <mergeCell ref="N7:P7"/>
    <mergeCell ref="A10:C10"/>
    <mergeCell ref="Q6:S9"/>
    <mergeCell ref="D7:F7"/>
    <mergeCell ref="Q1:S5"/>
    <mergeCell ref="D2:P2"/>
    <mergeCell ref="D3:P3"/>
    <mergeCell ref="N6:P6"/>
    <mergeCell ref="D4:P4"/>
    <mergeCell ref="D5:F5"/>
    <mergeCell ref="G5:I5"/>
    <mergeCell ref="J5:L5"/>
    <mergeCell ref="N5:P5"/>
    <mergeCell ref="A1:C9"/>
    <mergeCell ref="D1:P1"/>
    <mergeCell ref="D6:F6"/>
    <mergeCell ref="G6:I6"/>
    <mergeCell ref="J6:L6"/>
  </mergeCells>
  <printOptions/>
  <pageMargins left="0.7086614173228347" right="0" top="0.7480314960629921" bottom="0.7480314960629921" header="0.31496062992125984" footer="0.31496062992125984"/>
  <pageSetup fitToHeight="1" fitToWidth="1" horizontalDpi="600" verticalDpi="600" orientation="landscape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Bernard Schultz</dc:creator>
  <cp:keywords/>
  <dc:description/>
  <cp:lastModifiedBy>Lynette Steyn</cp:lastModifiedBy>
  <cp:lastPrinted>2015-05-21T09:32:45Z</cp:lastPrinted>
  <dcterms:created xsi:type="dcterms:W3CDTF">2013-08-02T12:34:35Z</dcterms:created>
  <dcterms:modified xsi:type="dcterms:W3CDTF">2015-05-22T11:36:56Z</dcterms:modified>
  <cp:category/>
  <cp:version/>
  <cp:contentType/>
  <cp:contentStatus/>
</cp:coreProperties>
</file>