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<sst xmlns="http://schemas.openxmlformats.org/spreadsheetml/2006/main" count="265" uniqueCount="148">
  <si>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</si>
  <si>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</si>
  <si>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</si>
  <si>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</si>
  <si>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</si>
  <si>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</si>
  <si>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</si>
  <si>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</si>
  <si>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</si>
  <si>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</si>
  <si>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</si>
  <si>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</si>
  <si>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</si>
  <si>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</si>
  <si>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</si>
  <si>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</si>
  <si>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</si>
  <si>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</si>
  <si>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</si>
  <si>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</si>
  <si>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</si>
  <si>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</si>
  <si>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</si>
  <si>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</si>
  <si>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</si>
  <si>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</si>
  <si>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</si>
  <si>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</si>
  <si>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</si>
  <si>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</si>
  <si>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</si>
  <si>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</si>
  <si>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</si>
  <si>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</si>
  <si>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</si>
  <si>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</si>
  <si>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</si>
  <si>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</si>
  <si>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</si>
  <si>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</si>
  <si>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</si>
  <si>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</si>
  <si>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</si>
  <si>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</si>
  <si>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</si>
  <si>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</si>
  <si>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</si>
  <si>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</si>
  <si>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</si>
  <si>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</si>
  <si>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</si>
  <si>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</si>
  <si>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</si>
  <si>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</si>
  <si>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</si>
  <si>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</si>
  <si>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</si>
  <si>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</si>
  <si>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</si>
  <si>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</si>
  <si>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</si>
  <si>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</si>
  <si>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</si>
  <si>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</si>
  <si>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</si>
  <si>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</si>
  <si>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</si>
  <si>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</si>
  <si>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</si>
  <si>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</si>
  <si>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</si>
  <si>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</si>
  <si>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</si>
  <si>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</si>
  <si>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</si>
  <si>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</si>
  <si>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</si>
  <si>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</si>
  <si>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</si>
  <si>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</si>
  <si>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</si>
  <si>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</si>
  <si>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</si>
  <si>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</si>
  <si>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</si>
  <si>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</si>
  <si>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</si>
  <si>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</si>
  <si>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</si>
  <si>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</si>
  <si>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</si>
  <si>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</si>
  <si>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</si>
  <si>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</si>
  <si>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</si>
  <si>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</si>
  <si>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</si>
  <si>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</si>
  <si>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</si>
  <si>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</si>
  <si>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</si>
  <si>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</si>
  <si>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</si>
  <si>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</si>
  <si>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</si>
  <si>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</si>
  <si>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</si>
  <si>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</si>
  <si>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</si>
  <si>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</si>
  <si>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</si>
  <si>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</si>
  <si>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</si>
  <si>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</si>
  <si>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</si>
  <si>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</si>
  <si>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</si>
  <si>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</si>
  <si>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</si>
  <si>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</si>
  <si>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</si>
  <si>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</si>
  <si>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</si>
  <si>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</si>
  <si>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</si>
  <si>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</si>
  <si>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</si>
  <si>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</si>
  <si>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</si>
  <si>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</si>
  <si>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</si>
  <si>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</si>
  <si>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</si>
  <si>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January 2015</t>
  </si>
  <si>
    <t>Ferikgong 2015</t>
  </si>
  <si>
    <t>1 January/Ferikgong 2015</t>
  </si>
  <si>
    <t>Deliveries directly from farms</t>
  </si>
  <si>
    <t>31 January/Ferikgong 2015</t>
  </si>
  <si>
    <t>SMD-032015</t>
  </si>
  <si>
    <t>February 2015</t>
  </si>
  <si>
    <t>Tlhakole 2015</t>
  </si>
  <si>
    <t>October 2014 - February 2015</t>
  </si>
  <si>
    <t>October 2013 - February 2014</t>
  </si>
  <si>
    <t>Diphalane 2014 - Tlhakole 2015</t>
  </si>
  <si>
    <t>Diphalane 2013 - Tlhakole 2014</t>
  </si>
  <si>
    <t>1 February/Tlhakole 2015</t>
  </si>
  <si>
    <t>28 February/Tlhakole 2015</t>
  </si>
  <si>
    <t>28 February/Tlhakole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</si>
</sst>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209550</xdr:rowOff>
    </xdr:from>
    <xdr:to>
      <xdr:col>2</xdr:col>
      <xdr:colOff>3495675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2</xdr:col>
      <xdr:colOff>4457700</xdr:colOff>
      <xdr:row>8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81200"/>
          <a:ext cx="4638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266721</v>
          </cell>
          <cell r="E15">
            <v>0</v>
          </cell>
        </row>
        <row r="19">
          <cell r="D19">
            <v>257889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487</v>
          </cell>
          <cell r="E36">
            <v>-171</v>
          </cell>
        </row>
        <row r="37">
          <cell r="D37">
            <v>-2257</v>
          </cell>
          <cell r="E37">
            <v>-31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1"/>
      <c r="B1" s="272"/>
      <c r="C1" s="273"/>
      <c r="D1" s="280" t="s">
        <v>0</v>
      </c>
      <c r="E1" s="281"/>
      <c r="F1" s="281"/>
      <c r="G1" s="281"/>
      <c r="H1" s="281"/>
      <c r="I1" s="281"/>
      <c r="J1" s="282"/>
      <c r="K1" s="283" t="s">
        <v>1</v>
      </c>
      <c r="L1" s="284"/>
      <c r="M1" s="285"/>
    </row>
    <row r="2" spans="1:13" ht="30" customHeight="1">
      <c r="A2" s="274"/>
      <c r="B2" s="275"/>
      <c r="C2" s="276"/>
      <c r="D2" s="244" t="s">
        <v>2</v>
      </c>
      <c r="E2" s="245"/>
      <c r="F2" s="245"/>
      <c r="G2" s="245"/>
      <c r="H2" s="245"/>
      <c r="I2" s="245"/>
      <c r="J2" s="246"/>
      <c r="K2" s="286"/>
      <c r="L2" s="287"/>
      <c r="M2" s="288"/>
    </row>
    <row r="3" spans="1:13" ht="30" customHeight="1">
      <c r="A3" s="274"/>
      <c r="B3" s="275"/>
      <c r="C3" s="276"/>
      <c r="D3" s="244" t="s">
        <v>3</v>
      </c>
      <c r="E3" s="245"/>
      <c r="F3" s="245"/>
      <c r="G3" s="245"/>
      <c r="H3" s="245"/>
      <c r="I3" s="245"/>
      <c r="J3" s="246"/>
      <c r="K3" s="286"/>
      <c r="L3" s="287"/>
      <c r="M3" s="288"/>
    </row>
    <row r="4" spans="1:13" ht="30" customHeight="1" thickBot="1">
      <c r="A4" s="274"/>
      <c r="B4" s="275"/>
      <c r="C4" s="276"/>
      <c r="D4" s="247" t="s">
        <v>4</v>
      </c>
      <c r="E4" s="248"/>
      <c r="F4" s="248"/>
      <c r="G4" s="248"/>
      <c r="H4" s="248"/>
      <c r="I4" s="248"/>
      <c r="J4" s="249"/>
      <c r="K4" s="286"/>
      <c r="L4" s="287"/>
      <c r="M4" s="288"/>
    </row>
    <row r="5" spans="1:13" ht="30" customHeight="1">
      <c r="A5" s="274"/>
      <c r="B5" s="275"/>
      <c r="C5" s="276"/>
      <c r="D5" s="250" t="s">
        <v>5</v>
      </c>
      <c r="E5" s="251"/>
      <c r="F5" s="251"/>
      <c r="G5" s="1"/>
      <c r="H5" s="252"/>
      <c r="I5" s="251"/>
      <c r="J5" s="251"/>
      <c r="K5" s="286"/>
      <c r="L5" s="287"/>
      <c r="M5" s="288"/>
    </row>
    <row r="6" spans="1:13" ht="30" customHeight="1">
      <c r="A6" s="274"/>
      <c r="B6" s="275"/>
      <c r="C6" s="276"/>
      <c r="D6" s="253" t="s">
        <v>6</v>
      </c>
      <c r="E6" s="254"/>
      <c r="F6" s="255"/>
      <c r="G6" s="2"/>
      <c r="H6" s="256" t="s">
        <v>7</v>
      </c>
      <c r="I6" s="254"/>
      <c r="J6" s="255"/>
      <c r="K6" s="257" t="s">
        <v>8</v>
      </c>
      <c r="L6" s="258"/>
      <c r="M6" s="259"/>
    </row>
    <row r="7" spans="1:13" ht="30" customHeight="1" thickBot="1">
      <c r="A7" s="274"/>
      <c r="B7" s="275"/>
      <c r="C7" s="276"/>
      <c r="D7" s="264" t="s">
        <v>9</v>
      </c>
      <c r="E7" s="265"/>
      <c r="F7" s="266"/>
      <c r="H7" s="264" t="s">
        <v>10</v>
      </c>
      <c r="I7" s="265"/>
      <c r="J7" s="266"/>
      <c r="K7" s="260"/>
      <c r="L7" s="258"/>
      <c r="M7" s="259"/>
    </row>
    <row r="8" spans="1:13" ht="30" customHeight="1">
      <c r="A8" s="274"/>
      <c r="B8" s="275"/>
      <c r="C8" s="276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0"/>
      <c r="L8" s="258"/>
      <c r="M8" s="259"/>
    </row>
    <row r="9" spans="1:13" ht="30" customHeight="1" thickBot="1">
      <c r="A9" s="277"/>
      <c r="B9" s="278"/>
      <c r="C9" s="279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1"/>
      <c r="L9" s="262"/>
      <c r="M9" s="263"/>
    </row>
    <row r="10" spans="1:13" ht="30" customHeight="1" thickBot="1">
      <c r="A10" s="267" t="s">
        <v>19</v>
      </c>
      <c r="B10" s="268"/>
      <c r="C10" s="269"/>
      <c r="D10" s="270"/>
      <c r="E10" s="270"/>
      <c r="F10" s="270"/>
      <c r="G10" s="270"/>
      <c r="H10" s="270"/>
      <c r="I10" s="270"/>
      <c r="J10" s="270"/>
      <c r="K10" s="267" t="s">
        <v>20</v>
      </c>
      <c r="L10" s="268"/>
      <c r="M10" s="269"/>
    </row>
    <row r="11" spans="1:13" ht="30" customHeight="1" thickBot="1">
      <c r="A11" s="292"/>
      <c r="B11" s="251"/>
      <c r="C11" s="251"/>
      <c r="D11" s="293" t="s">
        <v>21</v>
      </c>
      <c r="E11" s="294"/>
      <c r="F11" s="295"/>
      <c r="G11" s="11"/>
      <c r="H11" s="293" t="s">
        <v>22</v>
      </c>
      <c r="I11" s="294"/>
      <c r="J11" s="295"/>
      <c r="K11" s="296"/>
      <c r="L11" s="296"/>
      <c r="M11" s="297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98"/>
      <c r="E13" s="298"/>
      <c r="F13" s="298"/>
      <c r="G13" s="21"/>
      <c r="H13" s="298"/>
      <c r="I13" s="298"/>
      <c r="J13" s="298"/>
      <c r="K13" s="18"/>
      <c r="L13" s="22"/>
      <c r="M13" s="20"/>
    </row>
    <row r="14" spans="1:13" ht="30" customHeight="1">
      <c r="A14" s="12"/>
      <c r="B14" s="13"/>
      <c r="C14" s="13"/>
      <c r="D14" s="304"/>
      <c r="E14" s="304"/>
      <c r="F14" s="305"/>
      <c r="G14" s="23"/>
      <c r="H14" s="306"/>
      <c r="I14" s="306"/>
      <c r="J14" s="307"/>
      <c r="K14" s="18"/>
      <c r="L14" s="22"/>
      <c r="M14" s="20"/>
    </row>
    <row r="15" spans="1:13" ht="30" customHeight="1" thickBot="1">
      <c r="A15" s="24"/>
      <c r="B15" s="25"/>
      <c r="C15" s="25"/>
      <c r="D15" s="308"/>
      <c r="E15" s="309"/>
      <c r="F15" s="308"/>
      <c r="G15" s="26"/>
      <c r="H15" s="310"/>
      <c r="I15" s="311"/>
      <c r="J15" s="310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604422</v>
      </c>
      <c r="E16" s="32">
        <f>+E17+E18</f>
        <v>114</v>
      </c>
      <c r="F16" s="33">
        <f>SUM(D16:E16)</f>
        <v>604536</v>
      </c>
      <c r="G16" s="34">
        <f>_xlfn.IFERROR((F16-J16)/J16*100,IF(F16-J16=0,0,100))</f>
        <v>84.59001777088385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266721</v>
      </c>
      <c r="E18" s="49">
        <f>'[1]LSOkt'!$E$15</f>
        <v>0</v>
      </c>
      <c r="F18" s="50">
        <f>+D18+E18</f>
        <v>266721</v>
      </c>
      <c r="G18" s="51">
        <f>_xlfn.IFERROR((F18-J18)/J18*100,IF(F18-J18=0,0,100))</f>
        <v>22.314295934183857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258033</v>
      </c>
      <c r="E20" s="63">
        <f>E21+E26+E27+E28</f>
        <v>239</v>
      </c>
      <c r="F20" s="64">
        <f>F21+F26+F27+F28</f>
        <v>258272</v>
      </c>
      <c r="G20" s="17">
        <f aca="true" t="shared" si="0" ref="G20:G28">_xlfn.IFERROR((F20-J20)/J20*100,IF(F20-J20=0,0,100))</f>
        <v>-4.886554884897676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257889</v>
      </c>
      <c r="E21" s="68">
        <f>SUM(E22:E25)</f>
        <v>224</v>
      </c>
      <c r="F21" s="69">
        <f>SUM(F22:F25)</f>
        <v>258113</v>
      </c>
      <c r="G21" s="70">
        <f t="shared" si="0"/>
        <v>-4.8340117393740965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257889</v>
      </c>
      <c r="E22" s="76">
        <f>'[1]LSOkt'!$E$19</f>
        <v>0</v>
      </c>
      <c r="F22" s="77">
        <f>SUM(D22:E22)</f>
        <v>257889</v>
      </c>
      <c r="G22" s="78">
        <f t="shared" si="0"/>
        <v>-3.568023153635891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15</v>
      </c>
      <c r="F27" s="87">
        <f>SUM(D27:E27)</f>
        <v>110</v>
      </c>
      <c r="G27" s="78">
        <f t="shared" si="0"/>
        <v>-57.692307692307686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-1770</v>
      </c>
      <c r="E38" s="32">
        <f>+E39+E40</f>
        <v>-202</v>
      </c>
      <c r="F38" s="33">
        <f>SUM(D38:E38)</f>
        <v>-1972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487</v>
      </c>
      <c r="E39" s="39">
        <f>'[1]LSOkt'!$E$36</f>
        <v>-171</v>
      </c>
      <c r="F39" s="87">
        <f>SUM(D39:E39)</f>
        <v>316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-31</v>
      </c>
      <c r="F40" s="53">
        <f>SUM(D40:E40)</f>
        <v>-2288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89" t="s">
        <v>70</v>
      </c>
      <c r="E42" s="290"/>
      <c r="F42" s="291"/>
      <c r="G42" s="142"/>
      <c r="H42" s="289" t="s">
        <v>71</v>
      </c>
      <c r="I42" s="290"/>
      <c r="J42" s="291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814469</v>
      </c>
      <c r="E43" s="32">
        <f>+E12+E16-E20-E30-E38</f>
        <v>6092</v>
      </c>
      <c r="F43" s="33">
        <f>SUM(D43:E43)</f>
        <v>820561</v>
      </c>
      <c r="G43" s="17">
        <f>_xlfn.IFERROR((F43-J43)/J43*100,IF(F43-J43=0,0,100))</f>
        <v>20.8580652953254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2"/>
      <c r="L44" s="312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814469</v>
      </c>
      <c r="E45" s="32">
        <f>+E46+E47</f>
        <v>6092</v>
      </c>
      <c r="F45" s="15">
        <f>SUM(D45:E45)</f>
        <v>820561</v>
      </c>
      <c r="G45" s="17">
        <f>_xlfn.IFERROR((F45-J45)/J45*100,IF(F45-J45=0,0,100))</f>
        <v>20.8580652953254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539922</v>
      </c>
      <c r="E46" s="39">
        <f>'[1]LSOkt'!$E$43</f>
        <v>5947</v>
      </c>
      <c r="F46" s="110">
        <f>SUM(D46:E46)</f>
        <v>545869</v>
      </c>
      <c r="G46" s="78">
        <f>_xlfn.IFERROR((F46-J46)/J46*100,IF(F46-J46=0,0,100))</f>
        <v>17.07922331679675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3" t="s">
        <v>81</v>
      </c>
      <c r="L49" s="312"/>
      <c r="M49" s="314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5" t="s">
        <v>83</v>
      </c>
      <c r="L50" s="316"/>
      <c r="M50" s="317"/>
    </row>
    <row r="51" spans="1:13" ht="30" customHeight="1">
      <c r="A51" s="318" t="s">
        <v>84</v>
      </c>
      <c r="B51" s="319"/>
      <c r="C51" s="320"/>
      <c r="D51" s="158"/>
      <c r="E51" s="159"/>
      <c r="F51" s="160"/>
      <c r="G51" s="161"/>
      <c r="H51" s="158"/>
      <c r="I51" s="159"/>
      <c r="J51" s="160"/>
      <c r="K51" s="315" t="s">
        <v>85</v>
      </c>
      <c r="L51" s="316"/>
      <c r="M51" s="317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299" t="s">
        <v>87</v>
      </c>
      <c r="L52" s="300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29703</v>
      </c>
      <c r="E53" s="159">
        <f>'[1]LSOkt'!$E$48</f>
        <v>0</v>
      </c>
      <c r="F53" s="166">
        <f>SUM(D53:E53)</f>
        <v>29703</v>
      </c>
      <c r="G53" s="165"/>
      <c r="H53" s="163">
        <v>9609</v>
      </c>
      <c r="I53" s="159">
        <v>0</v>
      </c>
      <c r="J53" s="166">
        <f>SUM(H53:I53)</f>
        <v>9609</v>
      </c>
      <c r="K53" s="299" t="s">
        <v>89</v>
      </c>
      <c r="L53" s="300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299" t="s">
        <v>91</v>
      </c>
      <c r="L54" s="300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99" t="s">
        <v>93</v>
      </c>
      <c r="L55" s="300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12347</v>
      </c>
      <c r="E56" s="171">
        <f>+E52+E53-E54-E55</f>
        <v>0</v>
      </c>
      <c r="F56" s="171">
        <f>SUM(D56:E56)</f>
        <v>12347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1" t="s">
        <v>95</v>
      </c>
      <c r="L56" s="301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2" t="s">
        <v>98</v>
      </c>
      <c r="I57" s="302"/>
      <c r="J57" s="302"/>
      <c r="K57" s="302"/>
      <c r="L57" s="302"/>
      <c r="M57" s="303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99" t="s">
        <v>103</v>
      </c>
      <c r="B61" s="300"/>
      <c r="C61" s="300"/>
      <c r="D61" s="300"/>
      <c r="E61" s="300"/>
      <c r="F61" s="300"/>
      <c r="G61" s="176" t="s">
        <v>104</v>
      </c>
      <c r="H61" s="325" t="s">
        <v>105</v>
      </c>
      <c r="I61" s="325"/>
      <c r="J61" s="325"/>
      <c r="K61" s="325"/>
      <c r="L61" s="325"/>
      <c r="M61" s="326"/>
    </row>
    <row r="62" spans="1:13" s="3" customFormat="1" ht="30" customHeight="1">
      <c r="A62" s="299" t="s">
        <v>106</v>
      </c>
      <c r="B62" s="300"/>
      <c r="C62" s="300"/>
      <c r="D62" s="300"/>
      <c r="E62" s="300"/>
      <c r="F62" s="300"/>
      <c r="G62" s="176" t="s">
        <v>107</v>
      </c>
      <c r="H62" s="321" t="s">
        <v>108</v>
      </c>
      <c r="I62" s="321"/>
      <c r="J62" s="321"/>
      <c r="K62" s="321"/>
      <c r="L62" s="321"/>
      <c r="M62" s="322"/>
    </row>
    <row r="63" spans="1:13" s="3" customFormat="1" ht="30" customHeight="1">
      <c r="A63" s="299" t="s">
        <v>109</v>
      </c>
      <c r="B63" s="300"/>
      <c r="C63" s="300"/>
      <c r="D63" s="300"/>
      <c r="E63" s="300"/>
      <c r="F63" s="300"/>
      <c r="G63" s="176" t="s">
        <v>110</v>
      </c>
      <c r="H63" s="323" t="s">
        <v>111</v>
      </c>
      <c r="I63" s="323"/>
      <c r="J63" s="323"/>
      <c r="K63" s="323"/>
      <c r="L63" s="323"/>
      <c r="M63" s="324"/>
    </row>
    <row r="64" spans="1:13" s="3" customFormat="1" ht="30" customHeight="1">
      <c r="A64" s="299" t="s">
        <v>112</v>
      </c>
      <c r="B64" s="300"/>
      <c r="C64" s="300"/>
      <c r="D64" s="300"/>
      <c r="E64" s="300"/>
      <c r="F64" s="300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A11" sqref="A11:C11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9" customWidth="1"/>
    <col min="17" max="17" width="105.28125" style="0" customWidth="1"/>
    <col min="18" max="19" width="2.421875" style="0" customWidth="1"/>
  </cols>
  <sheetData>
    <row r="1" spans="1:19" ht="33.75">
      <c r="A1" s="271"/>
      <c r="B1" s="272"/>
      <c r="C1" s="273"/>
      <c r="D1" s="280" t="s">
        <v>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 t="s">
        <v>138</v>
      </c>
      <c r="R1" s="284"/>
      <c r="S1" s="285"/>
    </row>
    <row r="2" spans="1:19" ht="30">
      <c r="A2" s="274"/>
      <c r="B2" s="275"/>
      <c r="C2" s="276"/>
      <c r="D2" s="244" t="s">
        <v>126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86"/>
      <c r="R2" s="287"/>
      <c r="S2" s="288"/>
    </row>
    <row r="3" spans="1:19" ht="30">
      <c r="A3" s="274"/>
      <c r="B3" s="275"/>
      <c r="C3" s="276"/>
      <c r="D3" s="244" t="s">
        <v>127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86"/>
      <c r="R3" s="287"/>
      <c r="S3" s="288"/>
    </row>
    <row r="4" spans="1:19" ht="30.75" thickBot="1">
      <c r="A4" s="274"/>
      <c r="B4" s="275"/>
      <c r="C4" s="276"/>
      <c r="D4" s="244" t="s">
        <v>4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  <c r="Q4" s="286"/>
      <c r="R4" s="287"/>
      <c r="S4" s="288"/>
    </row>
    <row r="5" spans="1:19" ht="30">
      <c r="A5" s="274"/>
      <c r="B5" s="275"/>
      <c r="C5" s="276"/>
      <c r="D5" s="362"/>
      <c r="E5" s="363"/>
      <c r="F5" s="364"/>
      <c r="G5" s="365" t="s">
        <v>139</v>
      </c>
      <c r="H5" s="363"/>
      <c r="I5" s="366"/>
      <c r="J5" s="367" t="s">
        <v>115</v>
      </c>
      <c r="K5" s="341"/>
      <c r="L5" s="368"/>
      <c r="M5" s="235"/>
      <c r="N5" s="369" t="s">
        <v>115</v>
      </c>
      <c r="O5" s="370"/>
      <c r="P5" s="371"/>
      <c r="Q5" s="286"/>
      <c r="R5" s="287"/>
      <c r="S5" s="288"/>
    </row>
    <row r="6" spans="1:19" ht="30">
      <c r="A6" s="274"/>
      <c r="B6" s="275"/>
      <c r="C6" s="276"/>
      <c r="D6" s="353" t="s">
        <v>133</v>
      </c>
      <c r="E6" s="354"/>
      <c r="F6" s="339"/>
      <c r="G6" s="353" t="s">
        <v>140</v>
      </c>
      <c r="H6" s="354"/>
      <c r="I6" s="339"/>
      <c r="J6" s="338" t="s">
        <v>141</v>
      </c>
      <c r="K6" s="335"/>
      <c r="L6" s="339"/>
      <c r="M6" s="236"/>
      <c r="N6" s="338" t="s">
        <v>142</v>
      </c>
      <c r="O6" s="335"/>
      <c r="P6" s="339"/>
      <c r="Q6" s="257">
        <v>42087</v>
      </c>
      <c r="R6" s="355"/>
      <c r="S6" s="356"/>
    </row>
    <row r="7" spans="1:19" ht="30.75" thickBot="1">
      <c r="A7" s="274"/>
      <c r="B7" s="275"/>
      <c r="C7" s="276"/>
      <c r="D7" s="350" t="s">
        <v>134</v>
      </c>
      <c r="E7" s="361"/>
      <c r="F7" s="351"/>
      <c r="G7" s="347" t="s">
        <v>116</v>
      </c>
      <c r="H7" s="348"/>
      <c r="I7" s="349"/>
      <c r="J7" s="350" t="s">
        <v>143</v>
      </c>
      <c r="K7" s="331"/>
      <c r="L7" s="351"/>
      <c r="M7" s="195"/>
      <c r="N7" s="350" t="s">
        <v>144</v>
      </c>
      <c r="O7" s="331"/>
      <c r="P7" s="351"/>
      <c r="Q7" s="357"/>
      <c r="R7" s="355"/>
      <c r="S7" s="356"/>
    </row>
    <row r="8" spans="1:19" ht="30">
      <c r="A8" s="274"/>
      <c r="B8" s="275"/>
      <c r="C8" s="276"/>
      <c r="D8" s="237" t="s">
        <v>11</v>
      </c>
      <c r="E8" s="80" t="s">
        <v>12</v>
      </c>
      <c r="F8" s="238" t="s">
        <v>13</v>
      </c>
      <c r="G8" s="239" t="s">
        <v>11</v>
      </c>
      <c r="H8" s="240" t="s">
        <v>12</v>
      </c>
      <c r="I8" s="238" t="s">
        <v>13</v>
      </c>
      <c r="J8" s="239" t="s">
        <v>11</v>
      </c>
      <c r="K8" s="240" t="s">
        <v>12</v>
      </c>
      <c r="L8" s="238" t="s">
        <v>13</v>
      </c>
      <c r="M8" s="236" t="s">
        <v>14</v>
      </c>
      <c r="N8" s="196" t="s">
        <v>11</v>
      </c>
      <c r="O8" s="197" t="s">
        <v>12</v>
      </c>
      <c r="P8" s="198" t="s">
        <v>13</v>
      </c>
      <c r="Q8" s="357"/>
      <c r="R8" s="355"/>
      <c r="S8" s="356"/>
    </row>
    <row r="9" spans="1:19" ht="30.75" thickBot="1">
      <c r="A9" s="277"/>
      <c r="B9" s="278"/>
      <c r="C9" s="279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58"/>
      <c r="R9" s="359"/>
      <c r="S9" s="360"/>
    </row>
    <row r="10" spans="1:19" ht="30.75" thickBot="1">
      <c r="A10" s="267" t="s">
        <v>19</v>
      </c>
      <c r="B10" s="268"/>
      <c r="C10" s="269"/>
      <c r="D10" s="352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67" t="s">
        <v>20</v>
      </c>
      <c r="R10" s="268"/>
      <c r="S10" s="269"/>
    </row>
    <row r="11" spans="1:19" ht="30.75" thickBot="1">
      <c r="A11" s="340"/>
      <c r="B11" s="341"/>
      <c r="C11" s="341"/>
      <c r="D11" s="342" t="s">
        <v>135</v>
      </c>
      <c r="E11" s="343"/>
      <c r="F11" s="344"/>
      <c r="G11" s="342" t="s">
        <v>145</v>
      </c>
      <c r="H11" s="343"/>
      <c r="I11" s="344"/>
      <c r="J11" s="293" t="s">
        <v>128</v>
      </c>
      <c r="K11" s="345"/>
      <c r="L11" s="346"/>
      <c r="M11" s="241"/>
      <c r="N11" s="293" t="s">
        <v>21</v>
      </c>
      <c r="O11" s="345"/>
      <c r="P11" s="346"/>
      <c r="Q11" s="336"/>
      <c r="R11" s="336"/>
      <c r="S11" s="337"/>
    </row>
    <row r="12" spans="1:19" ht="30.75" thickBot="1">
      <c r="A12" s="12" t="s">
        <v>23</v>
      </c>
      <c r="B12" s="13"/>
      <c r="C12" s="13"/>
      <c r="D12" s="14">
        <v>1732805</v>
      </c>
      <c r="E12" s="15">
        <v>4531</v>
      </c>
      <c r="F12" s="202">
        <v>1737336</v>
      </c>
      <c r="G12" s="15">
        <v>1636382</v>
      </c>
      <c r="H12" s="15">
        <v>4461</v>
      </c>
      <c r="I12" s="16">
        <v>1640843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98" t="s">
        <v>115</v>
      </c>
      <c r="K13" s="298"/>
      <c r="L13" s="298"/>
      <c r="M13" s="220"/>
      <c r="N13" s="298" t="s">
        <v>115</v>
      </c>
      <c r="O13" s="298"/>
      <c r="P13" s="298"/>
      <c r="Q13" s="18"/>
      <c r="R13" s="22"/>
      <c r="S13" s="20"/>
    </row>
    <row r="14" spans="1:19" ht="30">
      <c r="A14" s="12"/>
      <c r="B14" s="13"/>
      <c r="C14" s="13"/>
      <c r="D14" s="332"/>
      <c r="E14" s="333"/>
      <c r="F14" s="333"/>
      <c r="G14" s="332"/>
      <c r="H14" s="333"/>
      <c r="I14" s="333"/>
      <c r="J14" s="334" t="s">
        <v>141</v>
      </c>
      <c r="K14" s="335"/>
      <c r="L14" s="335"/>
      <c r="M14" s="221"/>
      <c r="N14" s="334" t="s">
        <v>142</v>
      </c>
      <c r="O14" s="335"/>
      <c r="P14" s="335"/>
      <c r="Q14" s="18"/>
      <c r="R14" s="22"/>
      <c r="S14" s="20"/>
    </row>
    <row r="15" spans="1:19" ht="30.75" thickBot="1">
      <c r="A15" s="12"/>
      <c r="B15" s="22"/>
      <c r="C15" s="22"/>
      <c r="D15" s="311"/>
      <c r="E15" s="310"/>
      <c r="F15" s="310"/>
      <c r="G15" s="311"/>
      <c r="H15" s="310"/>
      <c r="I15" s="310"/>
      <c r="J15" s="330" t="s">
        <v>143</v>
      </c>
      <c r="K15" s="331"/>
      <c r="L15" s="331"/>
      <c r="M15" s="222"/>
      <c r="N15" s="330" t="s">
        <v>144</v>
      </c>
      <c r="O15" s="331"/>
      <c r="P15" s="331"/>
      <c r="Q15" s="242"/>
      <c r="R15" s="58"/>
      <c r="S15" s="45"/>
    </row>
    <row r="16" spans="1:19" ht="30.75" thickBot="1">
      <c r="A16" s="12" t="s">
        <v>25</v>
      </c>
      <c r="B16" s="30"/>
      <c r="C16" s="30"/>
      <c r="D16" s="31">
        <v>186454</v>
      </c>
      <c r="E16" s="32">
        <v>120</v>
      </c>
      <c r="F16" s="33">
        <v>186574</v>
      </c>
      <c r="G16" s="31">
        <v>199276</v>
      </c>
      <c r="H16" s="32">
        <v>68</v>
      </c>
      <c r="I16" s="33">
        <v>199344</v>
      </c>
      <c r="J16" s="31">
        <v>2472017</v>
      </c>
      <c r="K16" s="32">
        <v>1621</v>
      </c>
      <c r="L16" s="33">
        <v>2473638</v>
      </c>
      <c r="M16" s="135">
        <v>-2.189009243977259</v>
      </c>
      <c r="N16" s="31">
        <v>2511515</v>
      </c>
      <c r="O16" s="32">
        <v>17483</v>
      </c>
      <c r="P16" s="33">
        <v>2528998</v>
      </c>
      <c r="Q16" s="18"/>
      <c r="R16" s="18"/>
      <c r="S16" s="20" t="s">
        <v>26</v>
      </c>
    </row>
    <row r="17" spans="1:19" ht="30">
      <c r="A17" s="12"/>
      <c r="B17" s="35" t="s">
        <v>136</v>
      </c>
      <c r="C17" s="36"/>
      <c r="D17" s="41">
        <v>91532</v>
      </c>
      <c r="E17" s="204">
        <v>120</v>
      </c>
      <c r="F17" s="110">
        <v>91652</v>
      </c>
      <c r="G17" s="41">
        <v>31415</v>
      </c>
      <c r="H17" s="204">
        <v>68</v>
      </c>
      <c r="I17" s="110">
        <v>31483</v>
      </c>
      <c r="J17" s="41">
        <v>1641233</v>
      </c>
      <c r="K17" s="204">
        <v>1621</v>
      </c>
      <c r="L17" s="110">
        <v>1642854</v>
      </c>
      <c r="M17" s="223">
        <v>-6.387045049326388</v>
      </c>
      <c r="N17" s="41">
        <v>1737460</v>
      </c>
      <c r="O17" s="204">
        <v>17483</v>
      </c>
      <c r="P17" s="110">
        <v>1754943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94922</v>
      </c>
      <c r="E18" s="50">
        <v>0</v>
      </c>
      <c r="F18" s="151">
        <v>94922</v>
      </c>
      <c r="G18" s="52">
        <v>167861</v>
      </c>
      <c r="H18" s="50">
        <v>0</v>
      </c>
      <c r="I18" s="151">
        <v>167861</v>
      </c>
      <c r="J18" s="52">
        <v>830784</v>
      </c>
      <c r="K18" s="50">
        <v>0</v>
      </c>
      <c r="L18" s="151">
        <v>830784</v>
      </c>
      <c r="M18" s="224">
        <v>7.328807384488183</v>
      </c>
      <c r="N18" s="52">
        <v>774055</v>
      </c>
      <c r="O18" s="50">
        <v>0</v>
      </c>
      <c r="P18" s="151">
        <v>774055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1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252019</v>
      </c>
      <c r="E20" s="32">
        <v>145</v>
      </c>
      <c r="F20" s="33">
        <v>252164</v>
      </c>
      <c r="G20" s="31">
        <v>247098</v>
      </c>
      <c r="H20" s="32">
        <v>122</v>
      </c>
      <c r="I20" s="33">
        <v>247220</v>
      </c>
      <c r="J20" s="31">
        <v>1278506</v>
      </c>
      <c r="K20" s="32">
        <v>1082</v>
      </c>
      <c r="L20" s="33">
        <v>1279588</v>
      </c>
      <c r="M20" s="142">
        <v>-3.71588243836773</v>
      </c>
      <c r="N20" s="31">
        <v>1322708</v>
      </c>
      <c r="O20" s="32">
        <v>6263</v>
      </c>
      <c r="P20" s="16">
        <v>1328971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250115</v>
      </c>
      <c r="E21" s="206">
        <v>114</v>
      </c>
      <c r="F21" s="204">
        <v>250229</v>
      </c>
      <c r="G21" s="105">
        <v>244770</v>
      </c>
      <c r="H21" s="206">
        <v>104</v>
      </c>
      <c r="I21" s="204">
        <v>244874</v>
      </c>
      <c r="J21" s="105">
        <v>1273008</v>
      </c>
      <c r="K21" s="206">
        <v>939</v>
      </c>
      <c r="L21" s="207">
        <v>1273947</v>
      </c>
      <c r="M21" s="225">
        <v>-3.6038817320242895</v>
      </c>
      <c r="N21" s="105">
        <v>1315593</v>
      </c>
      <c r="O21" s="206">
        <v>5982</v>
      </c>
      <c r="P21" s="110">
        <v>1321575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250114</v>
      </c>
      <c r="E22" s="209">
        <v>0</v>
      </c>
      <c r="F22" s="210">
        <v>250114</v>
      </c>
      <c r="G22" s="208">
        <v>244733</v>
      </c>
      <c r="H22" s="209">
        <v>11</v>
      </c>
      <c r="I22" s="210">
        <v>244744</v>
      </c>
      <c r="J22" s="208">
        <v>1272894</v>
      </c>
      <c r="K22" s="209">
        <v>11</v>
      </c>
      <c r="L22" s="210">
        <v>1272905</v>
      </c>
      <c r="M22" s="226">
        <v>-1.9369853811261217</v>
      </c>
      <c r="N22" s="208">
        <v>1298048</v>
      </c>
      <c r="O22" s="209">
        <v>0</v>
      </c>
      <c r="P22" s="210">
        <v>1298048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1</v>
      </c>
      <c r="E23" s="39">
        <v>114</v>
      </c>
      <c r="F23" s="87">
        <v>115</v>
      </c>
      <c r="G23" s="86">
        <v>37</v>
      </c>
      <c r="H23" s="39">
        <v>93</v>
      </c>
      <c r="I23" s="87">
        <v>130</v>
      </c>
      <c r="J23" s="86">
        <v>114</v>
      </c>
      <c r="K23" s="39">
        <v>928</v>
      </c>
      <c r="L23" s="87">
        <v>1042</v>
      </c>
      <c r="M23" s="225">
        <v>-95.57066950053135</v>
      </c>
      <c r="N23" s="86">
        <v>17543</v>
      </c>
      <c r="O23" s="39">
        <v>5982</v>
      </c>
      <c r="P23" s="87">
        <v>23525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5">
        <v>-100</v>
      </c>
      <c r="N24" s="86">
        <v>2</v>
      </c>
      <c r="O24" s="39">
        <v>0</v>
      </c>
      <c r="P24" s="87">
        <v>2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7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76</v>
      </c>
      <c r="E26" s="39">
        <v>26</v>
      </c>
      <c r="F26" s="87">
        <v>102</v>
      </c>
      <c r="G26" s="86">
        <v>237</v>
      </c>
      <c r="H26" s="39">
        <v>0</v>
      </c>
      <c r="I26" s="87">
        <v>237</v>
      </c>
      <c r="J26" s="86">
        <v>891</v>
      </c>
      <c r="K26" s="39">
        <v>26</v>
      </c>
      <c r="L26" s="87">
        <v>917</v>
      </c>
      <c r="M26" s="225">
        <v>-51.58394931362197</v>
      </c>
      <c r="N26" s="86">
        <v>1810</v>
      </c>
      <c r="O26" s="39">
        <v>84</v>
      </c>
      <c r="P26" s="87">
        <v>1894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40</v>
      </c>
      <c r="E27" s="39">
        <v>5</v>
      </c>
      <c r="F27" s="77">
        <v>45</v>
      </c>
      <c r="G27" s="86">
        <v>409</v>
      </c>
      <c r="H27" s="39">
        <v>18</v>
      </c>
      <c r="I27" s="77">
        <v>427</v>
      </c>
      <c r="J27" s="86">
        <v>687</v>
      </c>
      <c r="K27" s="39">
        <v>117</v>
      </c>
      <c r="L27" s="77">
        <v>804</v>
      </c>
      <c r="M27" s="225">
        <v>-14.285714285714285</v>
      </c>
      <c r="N27" s="86">
        <v>741</v>
      </c>
      <c r="O27" s="39">
        <v>197</v>
      </c>
      <c r="P27" s="77">
        <v>938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1788</v>
      </c>
      <c r="E28" s="50">
        <v>0</v>
      </c>
      <c r="F28" s="53">
        <v>1788</v>
      </c>
      <c r="G28" s="52">
        <v>1682</v>
      </c>
      <c r="H28" s="50">
        <v>0</v>
      </c>
      <c r="I28" s="53">
        <v>1682</v>
      </c>
      <c r="J28" s="52">
        <v>3920</v>
      </c>
      <c r="K28" s="50">
        <v>0</v>
      </c>
      <c r="L28" s="53">
        <v>3920</v>
      </c>
      <c r="M28" s="228">
        <v>-14.11042944785276</v>
      </c>
      <c r="N28" s="52">
        <v>4564</v>
      </c>
      <c r="O28" s="50">
        <v>0</v>
      </c>
      <c r="P28" s="53">
        <v>4564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2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27163</v>
      </c>
      <c r="E30" s="38">
        <v>0</v>
      </c>
      <c r="F30" s="42">
        <v>27163</v>
      </c>
      <c r="G30" s="105">
        <v>20654</v>
      </c>
      <c r="H30" s="38">
        <v>0</v>
      </c>
      <c r="I30" s="42">
        <v>20654</v>
      </c>
      <c r="J30" s="105">
        <v>107910</v>
      </c>
      <c r="K30" s="38">
        <v>0</v>
      </c>
      <c r="L30" s="42">
        <v>107910</v>
      </c>
      <c r="M30" s="229">
        <v>10.071810355379657</v>
      </c>
      <c r="N30" s="105">
        <v>97801</v>
      </c>
      <c r="O30" s="38">
        <v>235</v>
      </c>
      <c r="P30" s="42">
        <v>98036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1222</v>
      </c>
      <c r="E31" s="38">
        <v>0</v>
      </c>
      <c r="F31" s="110">
        <v>1222</v>
      </c>
      <c r="G31" s="105">
        <v>1401</v>
      </c>
      <c r="H31" s="38">
        <v>0</v>
      </c>
      <c r="I31" s="110">
        <v>1401</v>
      </c>
      <c r="J31" s="105">
        <v>8014</v>
      </c>
      <c r="K31" s="38">
        <v>0</v>
      </c>
      <c r="L31" s="110">
        <v>8014</v>
      </c>
      <c r="M31" s="212">
        <v>21.148904006046862</v>
      </c>
      <c r="N31" s="105">
        <v>6615</v>
      </c>
      <c r="O31" s="38">
        <v>0</v>
      </c>
      <c r="P31" s="110">
        <v>6615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1222</v>
      </c>
      <c r="E32" s="116">
        <v>0</v>
      </c>
      <c r="F32" s="117">
        <v>1222</v>
      </c>
      <c r="G32" s="115">
        <v>1401</v>
      </c>
      <c r="H32" s="116">
        <v>0</v>
      </c>
      <c r="I32" s="117">
        <v>1401</v>
      </c>
      <c r="J32" s="115">
        <v>8014</v>
      </c>
      <c r="K32" s="116">
        <v>0</v>
      </c>
      <c r="L32" s="117">
        <v>8014</v>
      </c>
      <c r="M32" s="230">
        <v>21.148904006046862</v>
      </c>
      <c r="N32" s="115">
        <v>6615</v>
      </c>
      <c r="O32" s="116">
        <v>0</v>
      </c>
      <c r="P32" s="117">
        <v>6615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25941</v>
      </c>
      <c r="E34" s="76">
        <v>0</v>
      </c>
      <c r="F34" s="77">
        <v>25941</v>
      </c>
      <c r="G34" s="37">
        <v>19253</v>
      </c>
      <c r="H34" s="76">
        <v>0</v>
      </c>
      <c r="I34" s="77">
        <v>19253</v>
      </c>
      <c r="J34" s="37">
        <v>99896</v>
      </c>
      <c r="K34" s="76">
        <v>0</v>
      </c>
      <c r="L34" s="77">
        <v>99896</v>
      </c>
      <c r="M34" s="230">
        <v>9.270298946631518</v>
      </c>
      <c r="N34" s="37">
        <v>91186</v>
      </c>
      <c r="O34" s="76">
        <v>235</v>
      </c>
      <c r="P34" s="77">
        <v>91421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25941</v>
      </c>
      <c r="E35" s="116">
        <v>0</v>
      </c>
      <c r="F35" s="117">
        <v>25941</v>
      </c>
      <c r="G35" s="115">
        <v>19253</v>
      </c>
      <c r="H35" s="116">
        <v>0</v>
      </c>
      <c r="I35" s="117">
        <v>19253</v>
      </c>
      <c r="J35" s="115">
        <v>99896</v>
      </c>
      <c r="K35" s="116">
        <v>0</v>
      </c>
      <c r="L35" s="117">
        <v>99896</v>
      </c>
      <c r="M35" s="230">
        <v>9.270298946631518</v>
      </c>
      <c r="N35" s="115">
        <v>91186</v>
      </c>
      <c r="O35" s="116">
        <v>235</v>
      </c>
      <c r="P35" s="117">
        <v>91421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31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3695</v>
      </c>
      <c r="E38" s="32">
        <v>45</v>
      </c>
      <c r="F38" s="33">
        <v>3740</v>
      </c>
      <c r="G38" s="31">
        <v>-3804</v>
      </c>
      <c r="H38" s="32">
        <v>-45</v>
      </c>
      <c r="I38" s="33">
        <v>-3849</v>
      </c>
      <c r="J38" s="31">
        <v>-3598</v>
      </c>
      <c r="K38" s="32">
        <v>2102</v>
      </c>
      <c r="L38" s="33">
        <v>-1496</v>
      </c>
      <c r="M38" s="211"/>
      <c r="N38" s="32">
        <v>10211</v>
      </c>
      <c r="O38" s="32">
        <v>2558</v>
      </c>
      <c r="P38" s="33">
        <v>12769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6139</v>
      </c>
      <c r="E39" s="39">
        <v>-67</v>
      </c>
      <c r="F39" s="110">
        <v>6072</v>
      </c>
      <c r="G39" s="86">
        <v>-184</v>
      </c>
      <c r="H39" s="39">
        <v>-44</v>
      </c>
      <c r="I39" s="110">
        <v>-228</v>
      </c>
      <c r="J39" s="86">
        <v>10863</v>
      </c>
      <c r="K39" s="39">
        <v>-386</v>
      </c>
      <c r="L39" s="110">
        <v>10477</v>
      </c>
      <c r="M39" s="212"/>
      <c r="N39" s="86">
        <v>10747</v>
      </c>
      <c r="O39" s="39">
        <v>191</v>
      </c>
      <c r="P39" s="110">
        <v>10938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-2444</v>
      </c>
      <c r="E40" s="50">
        <v>112</v>
      </c>
      <c r="F40" s="151">
        <v>-2332</v>
      </c>
      <c r="G40" s="52">
        <v>-3620</v>
      </c>
      <c r="H40" s="50">
        <v>-1</v>
      </c>
      <c r="I40" s="151">
        <v>-3621</v>
      </c>
      <c r="J40" s="52">
        <v>-14461</v>
      </c>
      <c r="K40" s="49">
        <v>2488</v>
      </c>
      <c r="L40" s="151">
        <v>-11973</v>
      </c>
      <c r="M40" s="140"/>
      <c r="N40" s="52">
        <v>-536</v>
      </c>
      <c r="O40" s="49">
        <v>2367</v>
      </c>
      <c r="P40" s="151">
        <v>1831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27" t="s">
        <v>137</v>
      </c>
      <c r="E42" s="328"/>
      <c r="F42" s="329"/>
      <c r="G42" s="327" t="s">
        <v>146</v>
      </c>
      <c r="H42" s="328"/>
      <c r="I42" s="329"/>
      <c r="J42" s="327" t="s">
        <v>146</v>
      </c>
      <c r="K42" s="328"/>
      <c r="L42" s="329"/>
      <c r="M42" s="243"/>
      <c r="N42" s="327" t="s">
        <v>147</v>
      </c>
      <c r="O42" s="328"/>
      <c r="P42" s="329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1636382</v>
      </c>
      <c r="E43" s="32">
        <v>4461</v>
      </c>
      <c r="F43" s="33">
        <v>1640843</v>
      </c>
      <c r="G43" s="14">
        <v>1571710</v>
      </c>
      <c r="H43" s="32">
        <v>4452</v>
      </c>
      <c r="I43" s="33">
        <v>1576162</v>
      </c>
      <c r="J43" s="14">
        <v>1571710</v>
      </c>
      <c r="K43" s="32">
        <v>4452</v>
      </c>
      <c r="L43" s="33">
        <v>1576162</v>
      </c>
      <c r="M43" s="142">
        <v>-0.14653383803988027</v>
      </c>
      <c r="N43" s="14">
        <v>1568392</v>
      </c>
      <c r="O43" s="32">
        <v>10083</v>
      </c>
      <c r="P43" s="33">
        <v>1578475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2"/>
      <c r="R44" s="312"/>
      <c r="S44" s="45"/>
    </row>
    <row r="45" spans="1:19" ht="30.75" thickBot="1">
      <c r="A45" s="134" t="s">
        <v>74</v>
      </c>
      <c r="B45" s="13"/>
      <c r="C45" s="13"/>
      <c r="D45" s="31">
        <v>1636382</v>
      </c>
      <c r="E45" s="32">
        <v>4461</v>
      </c>
      <c r="F45" s="15">
        <v>1640843</v>
      </c>
      <c r="G45" s="31">
        <v>1571710</v>
      </c>
      <c r="H45" s="32">
        <v>4452</v>
      </c>
      <c r="I45" s="15">
        <v>1576162</v>
      </c>
      <c r="J45" s="31">
        <v>1571710</v>
      </c>
      <c r="K45" s="32">
        <v>4452</v>
      </c>
      <c r="L45" s="15">
        <v>1576162</v>
      </c>
      <c r="M45" s="142">
        <v>-0.14653383803988027</v>
      </c>
      <c r="N45" s="31">
        <v>1568392</v>
      </c>
      <c r="O45" s="32">
        <v>10083</v>
      </c>
      <c r="P45" s="16">
        <v>1578475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1294673</v>
      </c>
      <c r="E46" s="39">
        <v>4337</v>
      </c>
      <c r="F46" s="87">
        <v>1299010</v>
      </c>
      <c r="G46" s="41">
        <v>1221090</v>
      </c>
      <c r="H46" s="39">
        <v>4326</v>
      </c>
      <c r="I46" s="87">
        <v>1225416</v>
      </c>
      <c r="J46" s="41">
        <v>1221090</v>
      </c>
      <c r="K46" s="39">
        <v>4326</v>
      </c>
      <c r="L46" s="87">
        <v>1225416</v>
      </c>
      <c r="M46" s="223">
        <v>-2.7182024298697423</v>
      </c>
      <c r="N46" s="41">
        <v>1253657</v>
      </c>
      <c r="O46" s="39">
        <v>5999</v>
      </c>
      <c r="P46" s="87">
        <v>1259656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341709</v>
      </c>
      <c r="E47" s="50">
        <v>124</v>
      </c>
      <c r="F47" s="151">
        <v>341833</v>
      </c>
      <c r="G47" s="52">
        <v>350620</v>
      </c>
      <c r="H47" s="50">
        <v>126</v>
      </c>
      <c r="I47" s="151">
        <v>350746</v>
      </c>
      <c r="J47" s="52">
        <v>350620</v>
      </c>
      <c r="K47" s="50">
        <v>126</v>
      </c>
      <c r="L47" s="151">
        <v>350746</v>
      </c>
      <c r="M47" s="228">
        <v>10.014145957424118</v>
      </c>
      <c r="N47" s="52">
        <v>314735</v>
      </c>
      <c r="O47" s="50">
        <v>4084</v>
      </c>
      <c r="P47" s="151">
        <v>318819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1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3" t="s">
        <v>81</v>
      </c>
      <c r="R49" s="312"/>
      <c r="S49" s="314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3"/>
      <c r="N50" s="158"/>
      <c r="O50" s="159"/>
      <c r="P50" s="160"/>
      <c r="Q50" s="315" t="s">
        <v>83</v>
      </c>
      <c r="R50" s="316"/>
      <c r="S50" s="317"/>
    </row>
    <row r="51" spans="1:19" ht="30">
      <c r="A51" s="318" t="s">
        <v>84</v>
      </c>
      <c r="B51" s="319"/>
      <c r="C51" s="320"/>
      <c r="D51" s="158"/>
      <c r="E51" s="159"/>
      <c r="F51" s="160"/>
      <c r="G51" s="158"/>
      <c r="H51" s="159"/>
      <c r="I51" s="160"/>
      <c r="J51" s="158"/>
      <c r="K51" s="159"/>
      <c r="L51" s="160"/>
      <c r="M51" s="233"/>
      <c r="N51" s="158"/>
      <c r="O51" s="159"/>
      <c r="P51" s="160"/>
      <c r="Q51" s="315" t="s">
        <v>85</v>
      </c>
      <c r="R51" s="316"/>
      <c r="S51" s="317"/>
    </row>
    <row r="52" spans="1:19" ht="30">
      <c r="A52" s="162"/>
      <c r="B52" s="96" t="s">
        <v>86</v>
      </c>
      <c r="C52" s="96"/>
      <c r="D52" s="163">
        <v>2625</v>
      </c>
      <c r="E52" s="159">
        <v>0</v>
      </c>
      <c r="F52" s="164">
        <v>2625</v>
      </c>
      <c r="G52" s="163">
        <v>8745</v>
      </c>
      <c r="H52" s="159">
        <v>0</v>
      </c>
      <c r="I52" s="164">
        <v>8745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299" t="s">
        <v>87</v>
      </c>
      <c r="R52" s="300"/>
      <c r="S52" s="45"/>
    </row>
    <row r="53" spans="1:19" ht="30">
      <c r="A53" s="162"/>
      <c r="B53" s="96" t="s">
        <v>117</v>
      </c>
      <c r="C53" s="96"/>
      <c r="D53" s="163">
        <v>8082</v>
      </c>
      <c r="E53" s="159">
        <v>0</v>
      </c>
      <c r="F53" s="164">
        <v>8082</v>
      </c>
      <c r="G53" s="163">
        <v>7500</v>
      </c>
      <c r="H53" s="159">
        <v>0</v>
      </c>
      <c r="I53" s="164">
        <v>7500</v>
      </c>
      <c r="J53" s="163">
        <v>63227</v>
      </c>
      <c r="K53" s="159">
        <v>0</v>
      </c>
      <c r="L53" s="164">
        <v>63227</v>
      </c>
      <c r="M53" s="216"/>
      <c r="N53" s="163">
        <v>42696</v>
      </c>
      <c r="O53" s="159">
        <v>0</v>
      </c>
      <c r="P53" s="160">
        <v>42696</v>
      </c>
      <c r="Q53" s="299" t="s">
        <v>89</v>
      </c>
      <c r="R53" s="300"/>
      <c r="S53" s="45"/>
    </row>
    <row r="54" spans="1:19" ht="30">
      <c r="A54" s="162"/>
      <c r="B54" s="96" t="s">
        <v>90</v>
      </c>
      <c r="C54" s="96"/>
      <c r="D54" s="163">
        <v>1962</v>
      </c>
      <c r="E54" s="159">
        <v>0</v>
      </c>
      <c r="F54" s="164">
        <v>1962</v>
      </c>
      <c r="G54" s="163">
        <v>5451</v>
      </c>
      <c r="H54" s="159">
        <v>0</v>
      </c>
      <c r="I54" s="164">
        <v>5451</v>
      </c>
      <c r="J54" s="163">
        <v>56314</v>
      </c>
      <c r="K54" s="159">
        <v>0</v>
      </c>
      <c r="L54" s="164">
        <v>56314</v>
      </c>
      <c r="M54" s="216"/>
      <c r="N54" s="163">
        <v>40417</v>
      </c>
      <c r="O54" s="159">
        <v>0</v>
      </c>
      <c r="P54" s="160">
        <v>40417</v>
      </c>
      <c r="Q54" s="299" t="s">
        <v>91</v>
      </c>
      <c r="R54" s="300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299" t="s">
        <v>93</v>
      </c>
      <c r="R55" s="300"/>
      <c r="S55" s="45"/>
    </row>
    <row r="56" spans="1:19" ht="30.75" thickBot="1">
      <c r="A56" s="168"/>
      <c r="B56" s="169" t="s">
        <v>118</v>
      </c>
      <c r="C56" s="169"/>
      <c r="D56" s="170">
        <v>8745</v>
      </c>
      <c r="E56" s="171">
        <v>0</v>
      </c>
      <c r="F56" s="171">
        <v>8745</v>
      </c>
      <c r="G56" s="170">
        <v>10794</v>
      </c>
      <c r="H56" s="171">
        <v>0</v>
      </c>
      <c r="I56" s="171">
        <v>10794</v>
      </c>
      <c r="J56" s="170">
        <v>10794</v>
      </c>
      <c r="K56" s="171">
        <v>0</v>
      </c>
      <c r="L56" s="171">
        <v>10794</v>
      </c>
      <c r="M56" s="234"/>
      <c r="N56" s="170">
        <v>9877</v>
      </c>
      <c r="O56" s="171">
        <v>0</v>
      </c>
      <c r="P56" s="173">
        <v>9877</v>
      </c>
      <c r="Q56" s="301" t="s">
        <v>95</v>
      </c>
      <c r="R56" s="301"/>
      <c r="S56" s="174"/>
    </row>
    <row r="57" spans="1:19" s="3" customFormat="1" ht="30">
      <c r="A57" s="299" t="s">
        <v>103</v>
      </c>
      <c r="B57" s="300"/>
      <c r="C57" s="300"/>
      <c r="D57" s="300"/>
      <c r="E57" s="300"/>
      <c r="F57" s="300"/>
      <c r="G57" s="300"/>
      <c r="H57" s="300"/>
      <c r="I57" s="300"/>
      <c r="J57" s="176" t="s">
        <v>97</v>
      </c>
      <c r="K57" s="325" t="s">
        <v>105</v>
      </c>
      <c r="L57" s="325"/>
      <c r="M57" s="325"/>
      <c r="N57" s="325"/>
      <c r="O57" s="325"/>
      <c r="P57" s="325"/>
      <c r="Q57" s="325"/>
      <c r="R57" s="325"/>
      <c r="S57" s="326"/>
    </row>
    <row r="58" spans="1:19" s="3" customFormat="1" ht="30">
      <c r="A58" s="299" t="s">
        <v>106</v>
      </c>
      <c r="B58" s="300"/>
      <c r="C58" s="300"/>
      <c r="D58" s="300"/>
      <c r="E58" s="300"/>
      <c r="F58" s="300"/>
      <c r="G58" s="300"/>
      <c r="H58" s="300"/>
      <c r="I58" s="300"/>
      <c r="J58" s="176" t="s">
        <v>104</v>
      </c>
      <c r="K58" s="325" t="s">
        <v>108</v>
      </c>
      <c r="L58" s="325"/>
      <c r="M58" s="325"/>
      <c r="N58" s="325"/>
      <c r="O58" s="325"/>
      <c r="P58" s="325"/>
      <c r="Q58" s="325"/>
      <c r="R58" s="325"/>
      <c r="S58" s="326"/>
    </row>
    <row r="59" spans="1:19" s="3" customFormat="1" ht="30">
      <c r="A59" s="299" t="s">
        <v>129</v>
      </c>
      <c r="B59" s="300"/>
      <c r="C59" s="300"/>
      <c r="D59" s="300"/>
      <c r="E59" s="300"/>
      <c r="F59" s="300"/>
      <c r="G59" s="300"/>
      <c r="H59" s="300"/>
      <c r="I59" s="300"/>
      <c r="J59" s="217" t="s">
        <v>107</v>
      </c>
      <c r="K59" s="325" t="s">
        <v>130</v>
      </c>
      <c r="L59" s="325"/>
      <c r="M59" s="325"/>
      <c r="N59" s="325"/>
      <c r="O59" s="325"/>
      <c r="P59" s="325"/>
      <c r="Q59" s="325"/>
      <c r="R59" s="325"/>
      <c r="S59" s="326"/>
    </row>
    <row r="60" spans="1:19" s="3" customFormat="1" ht="30" customHeight="1">
      <c r="A60" s="299" t="s">
        <v>131</v>
      </c>
      <c r="B60" s="300"/>
      <c r="C60" s="300"/>
      <c r="D60" s="300"/>
      <c r="E60" s="300"/>
      <c r="F60" s="300"/>
      <c r="G60" s="300"/>
      <c r="H60" s="300"/>
      <c r="I60" s="300"/>
      <c r="J60" s="176"/>
      <c r="K60" s="325" t="s">
        <v>132</v>
      </c>
      <c r="L60" s="325"/>
      <c r="M60" s="325"/>
      <c r="N60" s="325"/>
      <c r="O60" s="325"/>
      <c r="P60" s="325"/>
      <c r="Q60" s="325"/>
      <c r="R60" s="325"/>
      <c r="S60" s="326"/>
    </row>
    <row r="61" spans="1:160" s="194" customFormat="1" ht="9" customHeight="1" thickBo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218"/>
      <c r="O61" s="218"/>
      <c r="P61" s="218"/>
      <c r="Q61" s="191"/>
      <c r="R61" s="191"/>
      <c r="S61" s="192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</row>
  </sheetData>
  <sheetProtection selectLockedCells="1"/>
  <mergeCells count="60"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Q53:R53"/>
    <mergeCell ref="Q54:R54"/>
    <mergeCell ref="A60:I60"/>
    <mergeCell ref="K60:S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2015-01-23T05:48:46Z</cp:lastPrinted>
  <dcterms:created xsi:type="dcterms:W3CDTF">2013-08-02T12:34:35Z</dcterms:created>
  <dcterms:modified xsi:type="dcterms:W3CDTF">2015-03-23T08:59:00Z</dcterms:modified>
  <cp:category/>
  <cp:version/>
  <cp:contentType/>
  <cp:contentStatus/>
</cp:coreProperties>
</file>