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<sst xmlns="http://schemas.openxmlformats.org/spreadsheetml/2006/main" count="171" uniqueCount="129">
  <si>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</si>
  <si>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</si>
  <si>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</si>
  <si>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</si>
  <si>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</si>
  <si>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</si>
  <si>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</si>
  <si>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</si>
  <si>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</si>
  <si>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</si>
  <si>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</si>
  <si>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</si>
  <si>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</si>
  <si>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</si>
  <si>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</si>
  <si>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</si>
  <si>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</si>
  <si>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Onttrek deur produsente</t>
  </si>
  <si>
    <t>Seed for planting purposes</t>
  </si>
  <si>
    <t>Saad vir plantdoeleindes</t>
  </si>
  <si>
    <t>ton</t>
  </si>
  <si>
    <t>+/- (3)</t>
  </si>
  <si>
    <t>Border posts</t>
  </si>
  <si>
    <t>Harbours</t>
  </si>
  <si>
    <t>Grensposte</t>
  </si>
  <si>
    <t>Hawens</t>
  </si>
  <si>
    <t>'000 t</t>
  </si>
  <si>
    <t>Progressive/Progressief</t>
  </si>
  <si>
    <t>included in the above information</t>
  </si>
  <si>
    <t>Exported</t>
  </si>
  <si>
    <t>Uitgevoer</t>
  </si>
  <si>
    <t>Human</t>
  </si>
  <si>
    <t>Feed</t>
  </si>
  <si>
    <t>Menslik</t>
  </si>
  <si>
    <t>Voer</t>
  </si>
  <si>
    <t>African countries</t>
  </si>
  <si>
    <t>Afrika lande</t>
  </si>
  <si>
    <t>Other countries</t>
  </si>
  <si>
    <t>Ander lande</t>
  </si>
  <si>
    <t xml:space="preserve"> </t>
  </si>
  <si>
    <t>Gristing</t>
  </si>
  <si>
    <t>Klandisiemaal</t>
  </si>
  <si>
    <t>Whole wheat</t>
  </si>
  <si>
    <t>Heelkoring</t>
  </si>
  <si>
    <t xml:space="preserve">Net dispatches(+)/receipts(-) </t>
  </si>
  <si>
    <t>(h) Imports destined for exports not</t>
  </si>
  <si>
    <t>(h) Invoere bestem vir uitvoere nie</t>
  </si>
  <si>
    <t>(i)</t>
  </si>
  <si>
    <t>Producer deliveries directly from farms.</t>
  </si>
  <si>
    <t>(d) RSA Exports (5)</t>
  </si>
  <si>
    <t>(d) RSA Uitvoere (5)</t>
  </si>
  <si>
    <t>(ii)</t>
  </si>
  <si>
    <t>Produkte (ii)</t>
  </si>
  <si>
    <t>Products (ii)</t>
  </si>
  <si>
    <t>Wheat equivalent.</t>
  </si>
  <si>
    <t>Koring ekwivalent.</t>
  </si>
  <si>
    <t xml:space="preserve">Includes a portion of the production of developing sector - the balance will not necessarily </t>
  </si>
  <si>
    <t>be included here.</t>
  </si>
  <si>
    <t>hier ingesluit word nie.</t>
  </si>
  <si>
    <t>Netto versendings(+)/ontvangstes(-)</t>
  </si>
  <si>
    <t>Produsentelewerings direk vanaf plase.</t>
  </si>
  <si>
    <t>1 Oct/Okt 2005</t>
  </si>
  <si>
    <t>(iii)</t>
  </si>
  <si>
    <t>(iv)</t>
  </si>
  <si>
    <t>WHEAT / KORING</t>
  </si>
  <si>
    <t>Animal feed</t>
  </si>
  <si>
    <t>Dierevoer</t>
  </si>
  <si>
    <t>Storers and traders</t>
  </si>
  <si>
    <t>Opbergers en handelaars</t>
  </si>
  <si>
    <t>Ingesluit 'n deel van die opkomende sektor - die balans sal nie noodwendig</t>
  </si>
  <si>
    <t xml:space="preserve">    ingesluit in inligting hierbo nie</t>
  </si>
  <si>
    <t>(a) Opening stock (iv)</t>
  </si>
  <si>
    <t>Deliveries directly from farms (i) (iv)</t>
  </si>
  <si>
    <t>(f) Unutilised stock (a+b-c-d-e) (iv)</t>
  </si>
  <si>
    <t>(g) Stock stored at: (6) (iv)</t>
  </si>
  <si>
    <t>Opening stock (iv)</t>
  </si>
  <si>
    <t>Adjusted due to revised information received from co-workers.</t>
  </si>
  <si>
    <t>(a) Beginvoorraad (iv)</t>
  </si>
  <si>
    <t>Lewerings direk vanaf plase (i) (iv)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</si>
  <si>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 (iv)</t>
    </r>
  </si>
  <si>
    <t>(g) Voorraad geberg by: (6) (iv)</t>
  </si>
  <si>
    <t>Beginvoorraad (iv)</t>
  </si>
  <si>
    <t>SMI-112006</t>
  </si>
  <si>
    <t xml:space="preserve">Monthly announcement of information / Maandelikse bekendmaking van inligting (1) </t>
  </si>
  <si>
    <t xml:space="preserve">  2005/2006 Year (Oct - Sep) FINAL / 2005/2006 Jaar (Okt - Sep) FINAAL (2) </t>
  </si>
  <si>
    <t>Sep 2006</t>
  </si>
  <si>
    <t>2006/11/23</t>
  </si>
  <si>
    <t>Aug 2006</t>
  </si>
  <si>
    <t>Final/Finaal</t>
  </si>
  <si>
    <t>Oct/Okt 2005 - Sep 2006</t>
  </si>
  <si>
    <t>Oct/Okt 2004 - Sep 2005</t>
  </si>
  <si>
    <t>1 Aug 2006</t>
  </si>
  <si>
    <t>1 Sep 2006</t>
  </si>
  <si>
    <t>1 Oct/Okt 2004</t>
  </si>
  <si>
    <t>Prog. Oct/Okt 2005 - Sep 2006</t>
  </si>
  <si>
    <t>Prog. Oct/Okt 2004 - Sep 2005</t>
  </si>
  <si>
    <t>Imports destined for RSA (iv)</t>
  </si>
  <si>
    <t xml:space="preserve"> Invoere bestem vir RSA (iv)</t>
  </si>
  <si>
    <t>Human consumption</t>
  </si>
  <si>
    <t xml:space="preserve"> Menslike verbruik</t>
  </si>
  <si>
    <t>Surplus(-)/Deficit(+) (iii) (v)</t>
  </si>
  <si>
    <t>Surplus(-)/Tekort(+) (iii) (v)</t>
  </si>
  <si>
    <t>31 Aug 2006</t>
  </si>
  <si>
    <t>30 Sep 2006</t>
  </si>
  <si>
    <t>30 Sep 2005</t>
  </si>
  <si>
    <t>Imported (iv)</t>
  </si>
  <si>
    <t>Ingevoer (iv)</t>
  </si>
  <si>
    <t>Stock surplus(-)/deficit(+) (iii)</t>
  </si>
  <si>
    <t>Voorraad surplus(-)/tekort(+) (iii)</t>
  </si>
  <si>
    <t>Closing stock (iv)</t>
  </si>
  <si>
    <t>Eindvoorraad (iv)</t>
  </si>
  <si>
    <t>August 2005 (On request of the industry.)</t>
  </si>
  <si>
    <t>6 288</t>
  </si>
  <si>
    <t>Augustus 2005  (Op versoek van die bedryf.)</t>
  </si>
  <si>
    <t>September 2005</t>
  </si>
  <si>
    <t>4 623</t>
  </si>
  <si>
    <t>October 2005 - September 2006</t>
  </si>
  <si>
    <t>1 892 642</t>
  </si>
  <si>
    <t>Oktober 2005 - September 2006</t>
  </si>
  <si>
    <t>Imported during 2004/2005 season originally destined for RSA (2 000t) but exported to other countries</t>
  </si>
  <si>
    <t>Ingevoer gedurende 2004/2005 seisoen oorspronklik bestem vir RSA (2 000t) maar uitgevoer na ander</t>
  </si>
  <si>
    <t>during 2005/2006 season.</t>
  </si>
  <si>
    <t>lande gedurende 2005/2006 seisoen.</t>
  </si>
  <si>
    <t>Aangepas weens gewysigde syfers van medewerkers ontvang.</t>
  </si>
  <si>
    <t xml:space="preserve">The surplus/deficit figures are partly due to wheat dispatched as "animal feed"-wheat but received </t>
  </si>
  <si>
    <t>(v)</t>
  </si>
  <si>
    <t>Die surplus/tekort syfers is gedeeltelik as gevolg van koring versend as "dierevoer"-koring maar wat ontvang</t>
  </si>
  <si>
    <t>and utilised as "human"-wheat and vice versa.</t>
  </si>
  <si>
    <t>en aangewend is as "menslike"-koring en vice versa.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</si>
</sst>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4"/>
      <name val="Arial Narrow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4" fillId="0" borderId="4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6" xfId="21" applyNumberFormat="1" applyFont="1" applyFill="1" applyBorder="1" applyAlignment="1">
      <alignment horizontal="center" vertical="center"/>
      <protection/>
    </xf>
    <xf numFmtId="0" fontId="4" fillId="0" borderId="6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17" fontId="4" fillId="0" borderId="8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 quotePrefix="1">
      <alignment horizontal="center" vertical="center"/>
      <protection/>
    </xf>
    <xf numFmtId="0" fontId="4" fillId="0" borderId="0" xfId="21" applyFont="1" applyFill="1" applyBorder="1" applyAlignment="1">
      <alignment horizontal="center"/>
      <protection/>
    </xf>
    <xf numFmtId="17" fontId="4" fillId="0" borderId="10" xfId="21" applyNumberFormat="1" applyFont="1" applyFill="1" applyBorder="1" applyAlignment="1">
      <alignment horizontal="center"/>
      <protection/>
    </xf>
    <xf numFmtId="0" fontId="4" fillId="0" borderId="10" xfId="21" applyFont="1" applyFill="1" applyBorder="1" applyAlignment="1">
      <alignment horizontal="center"/>
      <protection/>
    </xf>
    <xf numFmtId="0" fontId="4" fillId="0" borderId="11" xfId="21" applyFont="1" applyFill="1" applyBorder="1" applyAlignment="1">
      <alignment horizontal="center"/>
      <protection/>
    </xf>
    <xf numFmtId="0" fontId="4" fillId="0" borderId="0" xfId="21" applyFont="1" applyFill="1" applyBorder="1">
      <alignment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3" xfId="21" applyFont="1" applyFill="1" applyBorder="1" applyAlignment="1">
      <alignment vertical="center"/>
      <protection/>
    </xf>
    <xf numFmtId="0" fontId="3" fillId="0" borderId="17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vertical="center"/>
      <protection/>
    </xf>
    <xf numFmtId="0" fontId="4" fillId="0" borderId="19" xfId="2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horizontal="right" vertical="center"/>
      <protection/>
    </xf>
    <xf numFmtId="0" fontId="5" fillId="0" borderId="20" xfId="21" applyFont="1" applyFill="1" applyBorder="1" applyAlignment="1">
      <alignment horizontal="right" vertical="center"/>
      <protection/>
    </xf>
    <xf numFmtId="0" fontId="5" fillId="0" borderId="21" xfId="21" applyFont="1" applyFill="1" applyBorder="1" applyAlignment="1">
      <alignment horizontal="left"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0" fontId="5" fillId="0" borderId="17" xfId="2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horizontal="right" vertical="center"/>
      <protection/>
    </xf>
    <xf numFmtId="0" fontId="3" fillId="0" borderId="17" xfId="21" applyFont="1" applyFill="1" applyBorder="1" applyAlignment="1" quotePrefix="1">
      <alignment horizontal="left" vertical="center"/>
      <protection/>
    </xf>
    <xf numFmtId="0" fontId="4" fillId="0" borderId="18" xfId="21" applyFont="1" applyFill="1" applyBorder="1" applyAlignment="1">
      <alignment horizontal="left" vertical="center"/>
      <protection/>
    </xf>
    <xf numFmtId="0" fontId="4" fillId="0" borderId="19" xfId="21" applyFont="1" applyFill="1" applyBorder="1" applyAlignment="1" quotePrefix="1">
      <alignment horizontal="left" vertical="center"/>
      <protection/>
    </xf>
    <xf numFmtId="0" fontId="4" fillId="0" borderId="19" xfId="21" applyFont="1" applyFill="1" applyBorder="1" applyAlignment="1">
      <alignment horizontal="right"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3" xfId="2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24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5" fillId="0" borderId="2" xfId="21" applyFont="1" applyFill="1" applyBorder="1" applyAlignment="1">
      <alignment horizontal="right"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>
      <alignment horizontal="right" vertical="center"/>
      <protection/>
    </xf>
    <xf numFmtId="0" fontId="4" fillId="0" borderId="24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1" xfId="21" applyFont="1" applyFill="1" applyBorder="1" applyAlignment="1">
      <alignment horizontal="left" vertical="center"/>
      <protection/>
    </xf>
    <xf numFmtId="0" fontId="4" fillId="0" borderId="17" xfId="21" applyFont="1" applyFill="1" applyBorder="1" applyAlignment="1">
      <alignment horizontal="left" vertical="center"/>
      <protection/>
    </xf>
    <xf numFmtId="0" fontId="4" fillId="0" borderId="17" xfId="21" applyFont="1" applyFill="1" applyBorder="1" applyAlignment="1">
      <alignment horizontal="right" vertical="center"/>
      <protection/>
    </xf>
    <xf numFmtId="0" fontId="4" fillId="0" borderId="22" xfId="21" applyFont="1" applyFill="1" applyBorder="1" applyAlignment="1">
      <alignment horizontal="right" vertical="center"/>
      <protection/>
    </xf>
    <xf numFmtId="0" fontId="3" fillId="0" borderId="26" xfId="2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 quotePrefix="1">
      <alignment horizontal="left" vertical="center"/>
      <protection/>
    </xf>
    <xf numFmtId="0" fontId="5" fillId="0" borderId="27" xfId="21" applyFont="1" applyFill="1" applyBorder="1" applyAlignment="1">
      <alignment horizontal="right" vertical="center"/>
      <protection/>
    </xf>
    <xf numFmtId="0" fontId="5" fillId="0" borderId="24" xfId="21" applyFont="1" applyFill="1" applyBorder="1" applyAlignment="1" quotePrefix="1">
      <alignment vertical="center"/>
      <protection/>
    </xf>
    <xf numFmtId="0" fontId="5" fillId="0" borderId="28" xfId="21" applyFont="1" applyFill="1" applyBorder="1" applyAlignment="1">
      <alignment horizontal="left" vertical="center"/>
      <protection/>
    </xf>
    <xf numFmtId="0" fontId="5" fillId="0" borderId="29" xfId="21" applyFont="1" applyFill="1" applyBorder="1" applyAlignment="1">
      <alignment horizontal="right"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5" fillId="0" borderId="2" xfId="21" applyFont="1" applyFill="1" applyBorder="1" applyAlignment="1" quotePrefix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31" xfId="21" applyFont="1" applyFill="1" applyBorder="1" applyAlignment="1" quotePrefix="1">
      <alignment vertical="center"/>
      <protection/>
    </xf>
    <xf numFmtId="0" fontId="5" fillId="0" borderId="31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0" fontId="4" fillId="0" borderId="17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3" fillId="0" borderId="32" xfId="21" applyFont="1" applyFill="1" applyBorder="1" applyAlignment="1">
      <alignment horizontal="left" vertical="center"/>
      <protection/>
    </xf>
    <xf numFmtId="0" fontId="3" fillId="0" borderId="10" xfId="21" applyFont="1" applyFill="1" applyBorder="1" applyAlignment="1">
      <alignment horizontal="left" vertical="center"/>
      <protection/>
    </xf>
    <xf numFmtId="0" fontId="3" fillId="0" borderId="10" xfId="21" applyFont="1" applyFill="1" applyBorder="1" applyAlignment="1">
      <alignment horizontal="right"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12" xfId="21" applyFont="1" applyFill="1" applyBorder="1" applyAlignment="1" quotePrefix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 quotePrefix="1">
      <alignment horizontal="right" vertical="center"/>
      <protection/>
    </xf>
    <xf numFmtId="0" fontId="4" fillId="0" borderId="16" xfId="21" applyFont="1" applyFill="1" applyBorder="1" applyAlignment="1" quotePrefix="1">
      <alignment horizontal="lef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0" fontId="4" fillId="0" borderId="32" xfId="21" applyFont="1" applyFill="1" applyBorder="1" applyAlignment="1" quotePrefix="1">
      <alignment horizontal="left" vertical="center"/>
      <protection/>
    </xf>
    <xf numFmtId="0" fontId="4" fillId="0" borderId="10" xfId="21" applyFont="1" applyFill="1" applyBorder="1" applyAlignment="1">
      <alignment horizontal="left" vertical="center"/>
      <protection/>
    </xf>
    <xf numFmtId="0" fontId="4" fillId="0" borderId="10" xfId="21" applyFont="1" applyFill="1" applyBorder="1" applyAlignment="1">
      <alignment vertical="center"/>
      <protection/>
    </xf>
    <xf numFmtId="0" fontId="4" fillId="0" borderId="10" xfId="21" applyFont="1" applyFill="1" applyBorder="1" applyAlignment="1">
      <alignment horizontal="right" vertical="center"/>
      <protection/>
    </xf>
    <xf numFmtId="0" fontId="4" fillId="0" borderId="3" xfId="21" applyFont="1" applyFill="1" applyBorder="1" applyAlignment="1">
      <alignment horizontal="right" vertical="center"/>
      <protection/>
    </xf>
    <xf numFmtId="164" fontId="6" fillId="0" borderId="0" xfId="21" applyNumberFormat="1" applyFont="1" applyFill="1" applyBorder="1" applyAlignment="1" quotePrefix="1">
      <alignment horizontal="center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64" fontId="6" fillId="0" borderId="0" xfId="21" applyNumberFormat="1" applyFont="1" applyFill="1" applyBorder="1" applyAlignment="1" quotePrefix="1">
      <alignment horizontal="left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" fontId="4" fillId="0" borderId="0" xfId="21" applyNumberFormat="1" applyFont="1" applyFill="1" applyBorder="1" applyAlignment="1" quotePrefix="1">
      <alignment horizontal="left" vertical="center"/>
      <protection/>
    </xf>
    <xf numFmtId="0" fontId="7" fillId="0" borderId="32" xfId="21" applyFont="1" applyFill="1" applyBorder="1" applyAlignment="1" quotePrefix="1">
      <alignment horizontal="left"/>
      <protection/>
    </xf>
    <xf numFmtId="0" fontId="7" fillId="0" borderId="10" xfId="21" applyFont="1" applyFill="1" applyBorder="1" applyAlignment="1">
      <alignment horizontal="left"/>
      <protection/>
    </xf>
    <xf numFmtId="0" fontId="7" fillId="0" borderId="10" xfId="21" applyFont="1" applyFill="1" applyBorder="1" applyAlignment="1" quotePrefix="1">
      <alignment horizontal="left"/>
      <protection/>
    </xf>
    <xf numFmtId="0" fontId="7" fillId="0" borderId="10" xfId="21" applyFont="1" applyFill="1" applyBorder="1" applyAlignment="1">
      <alignment/>
      <protection/>
    </xf>
    <xf numFmtId="0" fontId="7" fillId="0" borderId="7" xfId="21" applyFont="1" applyFill="1" applyBorder="1">
      <alignment/>
      <protection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4" fillId="0" borderId="35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horizontal="right" vertical="center"/>
    </xf>
    <xf numFmtId="1" fontId="4" fillId="0" borderId="3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15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 quotePrefix="1">
      <alignment horizontal="center" vertical="center"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4" fillId="0" borderId="38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horizontal="right" vertical="center"/>
    </xf>
    <xf numFmtId="1" fontId="4" fillId="0" borderId="8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" fontId="4" fillId="0" borderId="40" xfId="0" applyNumberFormat="1" applyFont="1" applyFill="1" applyBorder="1" applyAlignment="1">
      <alignment vertical="center"/>
    </xf>
    <xf numFmtId="164" fontId="4" fillId="0" borderId="7" xfId="0" applyNumberFormat="1" applyFont="1" applyFill="1" applyBorder="1" applyAlignment="1" quotePrefix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20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64" fontId="4" fillId="0" borderId="26" xfId="0" applyNumberFormat="1" applyFont="1" applyFill="1" applyBorder="1" applyAlignment="1">
      <alignment horizontal="right" vertical="center"/>
    </xf>
    <xf numFmtId="1" fontId="4" fillId="0" borderId="25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" fontId="4" fillId="0" borderId="3" xfId="0" applyNumberFormat="1" applyFont="1" applyFill="1" applyBorder="1" applyAlignment="1">
      <alignment vertical="center"/>
    </xf>
    <xf numFmtId="1" fontId="4" fillId="0" borderId="7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" fontId="4" fillId="0" borderId="46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 quotePrefix="1">
      <alignment horizontal="center" vertical="center"/>
    </xf>
    <xf numFmtId="1" fontId="4" fillId="0" borderId="27" xfId="0" applyNumberFormat="1" applyFont="1" applyFill="1" applyBorder="1" applyAlignment="1">
      <alignment vertical="center"/>
    </xf>
    <xf numFmtId="1" fontId="4" fillId="0" borderId="47" xfId="0" applyNumberFormat="1" applyFont="1" applyFill="1" applyBorder="1" applyAlignment="1">
      <alignment vertical="center"/>
    </xf>
    <xf numFmtId="1" fontId="4" fillId="0" borderId="48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1" fontId="4" fillId="0" borderId="49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4" fillId="0" borderId="50" xfId="0" applyNumberFormat="1" applyFont="1" applyFill="1" applyBorder="1" applyAlignment="1">
      <alignment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6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32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4" fillId="0" borderId="52" xfId="0" applyNumberFormat="1" applyFont="1" applyFill="1" applyBorder="1" applyAlignment="1">
      <alignment vertical="center"/>
    </xf>
    <xf numFmtId="164" fontId="4" fillId="0" borderId="36" xfId="0" applyNumberFormat="1" applyFont="1" applyFill="1" applyBorder="1" applyAlignment="1" quotePrefix="1">
      <alignment horizontal="center"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38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23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horizontal="right" vertical="center"/>
    </xf>
    <xf numFmtId="164" fontId="4" fillId="0" borderId="26" xfId="0" applyNumberFormat="1" applyFont="1" applyFill="1" applyBorder="1" applyAlignment="1" quotePrefix="1">
      <alignment horizontal="center" vertical="center"/>
    </xf>
    <xf numFmtId="1" fontId="4" fillId="0" borderId="31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" fontId="4" fillId="0" borderId="54" xfId="0" applyNumberFormat="1" applyFont="1" applyFill="1" applyBorder="1" applyAlignment="1">
      <alignment horizontal="right" vertical="center"/>
    </xf>
    <xf numFmtId="164" fontId="4" fillId="0" borderId="55" xfId="0" applyNumberFormat="1" applyFont="1" applyFill="1" applyBorder="1" applyAlignment="1" quotePrefix="1">
      <alignment horizontal="center" vertical="center"/>
    </xf>
    <xf numFmtId="1" fontId="4" fillId="0" borderId="56" xfId="0" applyNumberFormat="1" applyFont="1" applyFill="1" applyBorder="1" applyAlignment="1">
      <alignment horizontal="right" vertical="center"/>
    </xf>
    <xf numFmtId="164" fontId="6" fillId="0" borderId="0" xfId="21" applyNumberFormat="1" applyFont="1" applyFill="1" applyBorder="1" applyAlignment="1">
      <alignment horizontal="center" vertical="center"/>
      <protection/>
    </xf>
    <xf numFmtId="0" fontId="4" fillId="0" borderId="26" xfId="21" applyNumberFormat="1" applyFont="1" applyFill="1" applyBorder="1" applyAlignment="1">
      <alignment horizontal="center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0" fillId="0" borderId="26" xfId="0" applyBorder="1" applyAlignment="1">
      <alignment/>
    </xf>
    <xf numFmtId="1" fontId="4" fillId="0" borderId="57" xfId="0" applyNumberFormat="1" applyFont="1" applyFill="1" applyBorder="1" applyAlignment="1">
      <alignment vertical="center"/>
    </xf>
    <xf numFmtId="164" fontId="4" fillId="0" borderId="51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/>
    </xf>
    <xf numFmtId="0" fontId="0" fillId="0" borderId="0" xfId="21" applyFont="1" applyFill="1" applyBorder="1" applyAlignment="1">
      <alignment horizontal="center"/>
      <protection/>
    </xf>
    <xf numFmtId="0" fontId="0" fillId="0" borderId="3" xfId="21" applyFont="1" applyFill="1" applyBorder="1" applyAlignment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10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0" fontId="0" fillId="0" borderId="16" xfId="21" applyFont="1" applyFill="1" applyBorder="1" applyAlignment="1">
      <alignment horizontal="center"/>
      <protection/>
    </xf>
    <xf numFmtId="1" fontId="4" fillId="0" borderId="58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4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1" fontId="4" fillId="0" borderId="11" xfId="0" applyNumberFormat="1" applyFont="1" applyFill="1" applyBorder="1" applyAlignment="1">
      <alignment horizontal="center" vertical="center"/>
    </xf>
    <xf numFmtId="0" fontId="0" fillId="0" borderId="12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4" fillId="0" borderId="32" xfId="21" applyFont="1" applyFill="1" applyBorder="1" applyAlignment="1" quotePrefix="1">
      <alignment horizontal="center" vertical="center"/>
      <protection/>
    </xf>
    <xf numFmtId="0" fontId="4" fillId="0" borderId="10" xfId="21" applyFont="1" applyFill="1" applyBorder="1" applyAlignment="1" quotePrefix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49" fontId="4" fillId="0" borderId="10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center" vertical="center"/>
      <protection/>
    </xf>
    <xf numFmtId="0" fontId="4" fillId="0" borderId="32" xfId="21" applyNumberFormat="1" applyFont="1" applyFill="1" applyBorder="1" applyAlignment="1">
      <alignment horizontal="center" vertical="center"/>
      <protection/>
    </xf>
    <xf numFmtId="0" fontId="4" fillId="0" borderId="10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11" xfId="21" applyNumberFormat="1" applyFont="1" applyFill="1" applyBorder="1" applyAlignment="1">
      <alignment horizontal="center" vertical="center"/>
      <protection/>
    </xf>
    <xf numFmtId="17" fontId="4" fillId="0" borderId="36" xfId="21" applyNumberFormat="1" applyFont="1" applyFill="1" applyBorder="1" applyAlignment="1">
      <alignment horizontal="center" vertical="center"/>
      <protection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1" xfId="21" applyNumberFormat="1" applyFont="1" applyFill="1" applyBorder="1" applyAlignment="1" quotePrefix="1">
      <alignment horizontal="center" vertical="center"/>
      <protection/>
    </xf>
    <xf numFmtId="49" fontId="4" fillId="0" borderId="11" xfId="21" applyNumberFormat="1" applyFont="1" applyFill="1" applyBorder="1" applyAlignment="1">
      <alignment horizontal="center" vertical="center"/>
      <protection/>
    </xf>
    <xf numFmtId="49" fontId="4" fillId="0" borderId="36" xfId="21" applyNumberFormat="1" applyFont="1" applyFill="1" applyBorder="1" applyAlignment="1">
      <alignment horizontal="center" vertical="center"/>
      <protection/>
    </xf>
    <xf numFmtId="14" fontId="2" fillId="0" borderId="12" xfId="21" applyNumberFormat="1" applyFont="1" applyFill="1" applyBorder="1" applyAlignment="1">
      <alignment horizontal="center" vertical="center"/>
      <protection/>
    </xf>
    <xf numFmtId="14" fontId="2" fillId="0" borderId="13" xfId="21" applyNumberFormat="1" applyFont="1" applyFill="1" applyBorder="1" applyAlignment="1">
      <alignment horizontal="center" vertical="center"/>
      <protection/>
    </xf>
    <xf numFmtId="14" fontId="2" fillId="0" borderId="15" xfId="21" applyNumberFormat="1" applyFont="1" applyFill="1" applyBorder="1" applyAlignment="1">
      <alignment horizontal="center" vertical="center"/>
      <protection/>
    </xf>
    <xf numFmtId="14" fontId="2" fillId="0" borderId="16" xfId="21" applyNumberFormat="1" applyFont="1" applyFill="1" applyBorder="1" applyAlignment="1">
      <alignment horizontal="center" vertical="center"/>
      <protection/>
    </xf>
    <xf numFmtId="14" fontId="2" fillId="0" borderId="0" xfId="21" applyNumberFormat="1" applyFont="1" applyFill="1" applyBorder="1" applyAlignment="1">
      <alignment horizontal="center" vertical="center"/>
      <protection/>
    </xf>
    <xf numFmtId="14" fontId="2" fillId="0" borderId="3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14" fontId="2" fillId="0" borderId="16" xfId="21" applyNumberFormat="1" applyFont="1" applyFill="1" applyBorder="1" applyAlignment="1" quotePrefix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3" xfId="21" applyFont="1" applyFill="1" applyBorder="1" applyAlignment="1">
      <alignment horizontal="center" vertical="center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32" xfId="21" applyFont="1" applyFill="1" applyBorder="1" applyAlignment="1">
      <alignment horizontal="center" vertical="center"/>
      <protection/>
    </xf>
    <xf numFmtId="0" fontId="2" fillId="0" borderId="10" xfId="21" applyFont="1" applyFill="1" applyBorder="1" applyAlignment="1">
      <alignment horizontal="center" vertical="center"/>
      <protection/>
    </xf>
    <xf numFmtId="0" fontId="2" fillId="0" borderId="7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3" xfId="21" applyFont="1" applyFill="1" applyBorder="1" applyAlignment="1">
      <alignment horizontal="right"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49" fontId="4" fillId="0" borderId="13" xfId="21" applyNumberFormat="1" applyFont="1" applyFill="1" applyBorder="1" applyAlignment="1">
      <alignment horizontal="right" vertical="center"/>
      <protection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4" fillId="0" borderId="1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209550</xdr:rowOff>
    </xdr:from>
    <xdr:to>
      <xdr:col>0</xdr:col>
      <xdr:colOff>0</xdr:colOff>
      <xdr:row>5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"/>
          <a:ext cx="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2</xdr:row>
      <xdr:rowOff>0</xdr:rowOff>
    </xdr:from>
    <xdr:to>
      <xdr:col>2</xdr:col>
      <xdr:colOff>3371850</xdr:colOff>
      <xdr:row>5</xdr:row>
      <xdr:rowOff>371475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71525"/>
          <a:ext cx="2914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G10" sqref="G10:I10"/>
    </sheetView>
  </sheetViews>
  <sheetFormatPr defaultColWidth="9.33203125" defaultRowHeight="12.75"/>
  <cols>
    <col min="1" max="2" width="2.83203125" style="0" customWidth="1"/>
    <col min="3" max="3" width="76.66015625" style="0" customWidth="1"/>
    <col min="4" max="16" width="25.83203125" style="0" customWidth="1"/>
    <col min="17" max="17" width="98" style="0" customWidth="1"/>
    <col min="18" max="18" width="2.83203125" style="0" customWidth="1"/>
    <col min="19" max="19" width="3.33203125" style="0" customWidth="1"/>
  </cols>
  <sheetData>
    <row r="1" spans="1:19" ht="30.75" customHeight="1">
      <c r="A1" s="201"/>
      <c r="B1" s="189"/>
      <c r="C1" s="190"/>
      <c r="D1" s="203" t="s">
        <v>64</v>
      </c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5"/>
      <c r="Q1" s="227" t="s">
        <v>82</v>
      </c>
      <c r="R1" s="228"/>
      <c r="S1" s="229"/>
    </row>
    <row r="2" spans="1:19" ht="30" customHeight="1">
      <c r="A2" s="191"/>
      <c r="B2" s="185"/>
      <c r="C2" s="186"/>
      <c r="D2" s="206" t="s">
        <v>83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30"/>
      <c r="R2" s="231"/>
      <c r="S2" s="232"/>
    </row>
    <row r="3" spans="1:19" ht="30" customHeight="1">
      <c r="A3" s="191"/>
      <c r="B3" s="185"/>
      <c r="C3" s="186"/>
      <c r="D3" s="206" t="s">
        <v>84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30"/>
      <c r="R3" s="231"/>
      <c r="S3" s="232"/>
    </row>
    <row r="4" spans="1:19" ht="30.75" customHeight="1" thickBot="1">
      <c r="A4" s="191"/>
      <c r="B4" s="185"/>
      <c r="C4" s="186"/>
      <c r="D4" s="208" t="s">
        <v>26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30"/>
      <c r="R4" s="231"/>
      <c r="S4" s="232"/>
    </row>
    <row r="5" spans="1:19" ht="30" customHeight="1">
      <c r="A5" s="191"/>
      <c r="B5" s="185"/>
      <c r="C5" s="186"/>
      <c r="D5" s="210"/>
      <c r="E5" s="211"/>
      <c r="F5" s="212"/>
      <c r="G5" s="210" t="s">
        <v>85</v>
      </c>
      <c r="H5" s="211"/>
      <c r="I5" s="212"/>
      <c r="J5" s="213" t="s">
        <v>27</v>
      </c>
      <c r="K5" s="214"/>
      <c r="L5" s="214"/>
      <c r="M5" s="1"/>
      <c r="N5" s="213" t="s">
        <v>27</v>
      </c>
      <c r="O5" s="214"/>
      <c r="P5" s="233"/>
      <c r="Q5" s="234" t="s">
        <v>86</v>
      </c>
      <c r="R5" s="235"/>
      <c r="S5" s="236"/>
    </row>
    <row r="6" spans="1:19" ht="30.75" customHeight="1" thickBot="1">
      <c r="A6" s="191"/>
      <c r="B6" s="185"/>
      <c r="C6" s="186"/>
      <c r="D6" s="215" t="s">
        <v>87</v>
      </c>
      <c r="E6" s="215"/>
      <c r="F6" s="216"/>
      <c r="G6" s="217" t="s">
        <v>88</v>
      </c>
      <c r="H6" s="218"/>
      <c r="I6" s="219"/>
      <c r="J6" s="217" t="s">
        <v>89</v>
      </c>
      <c r="K6" s="218"/>
      <c r="L6" s="218"/>
      <c r="M6" s="181"/>
      <c r="N6" s="217" t="s">
        <v>90</v>
      </c>
      <c r="O6" s="218"/>
      <c r="P6" s="219"/>
      <c r="Q6" s="237"/>
      <c r="R6" s="235"/>
      <c r="S6" s="236"/>
    </row>
    <row r="7" spans="1:19" ht="30" customHeight="1">
      <c r="A7" s="191"/>
      <c r="B7" s="185"/>
      <c r="C7" s="186"/>
      <c r="D7" s="2" t="s">
        <v>31</v>
      </c>
      <c r="E7" s="2" t="s">
        <v>32</v>
      </c>
      <c r="F7" s="3" t="s">
        <v>1</v>
      </c>
      <c r="G7" s="4" t="s">
        <v>31</v>
      </c>
      <c r="H7" s="5" t="s">
        <v>32</v>
      </c>
      <c r="I7" s="3" t="s">
        <v>1</v>
      </c>
      <c r="J7" s="4" t="s">
        <v>31</v>
      </c>
      <c r="K7" s="5" t="s">
        <v>32</v>
      </c>
      <c r="L7" s="179" t="s">
        <v>1</v>
      </c>
      <c r="M7" s="177" t="s">
        <v>0</v>
      </c>
      <c r="N7" s="4" t="s">
        <v>31</v>
      </c>
      <c r="O7" s="5" t="s">
        <v>32</v>
      </c>
      <c r="P7" s="3" t="s">
        <v>1</v>
      </c>
      <c r="Q7" s="237"/>
      <c r="R7" s="235"/>
      <c r="S7" s="236"/>
    </row>
    <row r="8" spans="1:19" ht="30.75" customHeight="1" thickBot="1">
      <c r="A8" s="187"/>
      <c r="B8" s="188"/>
      <c r="C8" s="202"/>
      <c r="D8" s="6" t="s">
        <v>33</v>
      </c>
      <c r="E8" s="7" t="s">
        <v>34</v>
      </c>
      <c r="F8" s="8" t="s">
        <v>2</v>
      </c>
      <c r="G8" s="9" t="s">
        <v>33</v>
      </c>
      <c r="H8" s="7" t="s">
        <v>34</v>
      </c>
      <c r="I8" s="8" t="s">
        <v>2</v>
      </c>
      <c r="J8" s="9" t="s">
        <v>33</v>
      </c>
      <c r="K8" s="7" t="s">
        <v>34</v>
      </c>
      <c r="L8" s="180" t="s">
        <v>2</v>
      </c>
      <c r="M8" s="10" t="s">
        <v>21</v>
      </c>
      <c r="N8" s="9" t="s">
        <v>33</v>
      </c>
      <c r="O8" s="7" t="s">
        <v>34</v>
      </c>
      <c r="P8" s="8" t="s">
        <v>2</v>
      </c>
      <c r="Q8" s="238"/>
      <c r="R8" s="239"/>
      <c r="S8" s="240"/>
    </row>
    <row r="9" spans="1:19" ht="9" customHeight="1" thickBot="1">
      <c r="A9" s="11"/>
      <c r="B9" s="11"/>
      <c r="C9" s="11"/>
      <c r="D9" s="12"/>
      <c r="E9" s="13"/>
      <c r="F9" s="13"/>
      <c r="G9" s="12"/>
      <c r="H9" s="13"/>
      <c r="I9" s="13"/>
      <c r="J9" s="12"/>
      <c r="K9" s="13"/>
      <c r="L9" s="14"/>
      <c r="M9" s="13"/>
      <c r="N9" s="12"/>
      <c r="O9" s="13"/>
      <c r="P9" s="13"/>
      <c r="Q9" s="11"/>
      <c r="R9" s="11"/>
      <c r="S9" s="15"/>
    </row>
    <row r="10" spans="1:19" ht="30.75" thickBot="1">
      <c r="A10" s="16"/>
      <c r="B10" s="17"/>
      <c r="C10" s="17"/>
      <c r="D10" s="241" t="s">
        <v>91</v>
      </c>
      <c r="E10" s="225"/>
      <c r="F10" s="226"/>
      <c r="G10" s="224" t="s">
        <v>92</v>
      </c>
      <c r="H10" s="225"/>
      <c r="I10" s="226"/>
      <c r="J10" s="220" t="s">
        <v>61</v>
      </c>
      <c r="K10" s="221"/>
      <c r="L10" s="221"/>
      <c r="M10" s="18"/>
      <c r="N10" s="220" t="s">
        <v>93</v>
      </c>
      <c r="O10" s="221"/>
      <c r="P10" s="222"/>
      <c r="Q10" s="17"/>
      <c r="R10" s="17"/>
      <c r="S10" s="19"/>
    </row>
    <row r="11" spans="1:19" ht="30.75" thickBot="1">
      <c r="A11" s="20" t="s">
        <v>71</v>
      </c>
      <c r="B11" s="21"/>
      <c r="C11" s="21"/>
      <c r="D11" s="100">
        <v>895</v>
      </c>
      <c r="E11" s="101">
        <v>17</v>
      </c>
      <c r="F11" s="102">
        <f>SUM(D11:E11)</f>
        <v>912</v>
      </c>
      <c r="G11" s="101">
        <v>724</v>
      </c>
      <c r="H11" s="101">
        <v>17</v>
      </c>
      <c r="I11" s="102">
        <f>SUM(G11:H11)</f>
        <v>741</v>
      </c>
      <c r="J11" s="100">
        <v>561</v>
      </c>
      <c r="K11" s="101">
        <v>13</v>
      </c>
      <c r="L11" s="102">
        <f>SUM(J11:K11)</f>
        <v>574</v>
      </c>
      <c r="M11" s="103">
        <f>ROUND(L11-P11,1)/P11*100</f>
        <v>-4.013377926421405</v>
      </c>
      <c r="N11" s="100">
        <v>578</v>
      </c>
      <c r="O11" s="101">
        <v>20</v>
      </c>
      <c r="P11" s="104">
        <f>SUM(N11:O11)</f>
        <v>598</v>
      </c>
      <c r="Q11" s="22"/>
      <c r="R11" s="23"/>
      <c r="S11" s="24" t="s">
        <v>77</v>
      </c>
    </row>
    <row r="12" spans="1:19" ht="30.75" thickBot="1">
      <c r="A12" s="20"/>
      <c r="B12" s="25"/>
      <c r="C12" s="25"/>
      <c r="D12" s="200"/>
      <c r="E12" s="200"/>
      <c r="F12" s="200"/>
      <c r="G12" s="200"/>
      <c r="H12" s="200"/>
      <c r="I12" s="200"/>
      <c r="J12" s="223" t="s">
        <v>94</v>
      </c>
      <c r="K12" s="223"/>
      <c r="L12" s="223"/>
      <c r="M12" s="105"/>
      <c r="N12" s="242" t="s">
        <v>95</v>
      </c>
      <c r="O12" s="242"/>
      <c r="P12" s="242"/>
      <c r="Q12" s="26"/>
      <c r="R12" s="26"/>
      <c r="S12" s="27"/>
    </row>
    <row r="13" spans="1:19" ht="30.75" thickBot="1">
      <c r="A13" s="20" t="s">
        <v>3</v>
      </c>
      <c r="B13" s="28"/>
      <c r="C13" s="28"/>
      <c r="D13" s="106">
        <f>SUM(D14:D15)</f>
        <v>79</v>
      </c>
      <c r="E13" s="107">
        <f>SUM(E14:E15)</f>
        <v>0</v>
      </c>
      <c r="F13" s="108">
        <f>SUM(D13:E13)</f>
        <v>79</v>
      </c>
      <c r="G13" s="106">
        <f>G14+G15</f>
        <v>104</v>
      </c>
      <c r="H13" s="107">
        <f>H14+H15</f>
        <v>0</v>
      </c>
      <c r="I13" s="108">
        <f>SUM(G13:H13)</f>
        <v>104</v>
      </c>
      <c r="J13" s="100">
        <f>J14+J15</f>
        <v>2937</v>
      </c>
      <c r="K13" s="109">
        <f>K14+K15</f>
        <v>11</v>
      </c>
      <c r="L13" s="102">
        <f>SUM(J13:K13)</f>
        <v>2948</v>
      </c>
      <c r="M13" s="110" t="s">
        <v>14</v>
      </c>
      <c r="N13" s="152">
        <f>+N14+N15</f>
        <v>2887</v>
      </c>
      <c r="O13" s="107">
        <f>+O14+O15</f>
        <v>10</v>
      </c>
      <c r="P13" s="102">
        <f>SUM(N13:O13)</f>
        <v>2897</v>
      </c>
      <c r="Q13" s="22"/>
      <c r="R13" s="22"/>
      <c r="S13" s="24" t="s">
        <v>4</v>
      </c>
    </row>
    <row r="14" spans="1:19" ht="30">
      <c r="A14" s="20"/>
      <c r="B14" s="29" t="s">
        <v>72</v>
      </c>
      <c r="C14" s="30"/>
      <c r="D14" s="111">
        <v>7</v>
      </c>
      <c r="E14" s="112">
        <v>0</v>
      </c>
      <c r="F14" s="113">
        <f>SUM(D14:E14)</f>
        <v>7</v>
      </c>
      <c r="G14" s="111">
        <v>5</v>
      </c>
      <c r="H14" s="112">
        <v>0</v>
      </c>
      <c r="I14" s="113">
        <f>SUM(G14:H14)</f>
        <v>5</v>
      </c>
      <c r="J14" s="111">
        <v>1882</v>
      </c>
      <c r="K14" s="112">
        <v>11</v>
      </c>
      <c r="L14" s="113">
        <f>SUM(J14:K14)</f>
        <v>1893</v>
      </c>
      <c r="M14" s="114">
        <f>ROUND(L14-P14,1)/P14*100</f>
        <v>13.353293413173652</v>
      </c>
      <c r="N14" s="111">
        <v>1661</v>
      </c>
      <c r="O14" s="112">
        <v>9</v>
      </c>
      <c r="P14" s="113">
        <f>SUM(N14:O14)</f>
        <v>1670</v>
      </c>
      <c r="Q14" s="31"/>
      <c r="R14" s="32" t="s">
        <v>78</v>
      </c>
      <c r="S14" s="27"/>
    </row>
    <row r="15" spans="1:19" ht="30.75" thickBot="1">
      <c r="A15" s="20"/>
      <c r="B15" s="33" t="s">
        <v>96</v>
      </c>
      <c r="C15" s="34"/>
      <c r="D15" s="115">
        <v>72</v>
      </c>
      <c r="E15" s="116">
        <v>0</v>
      </c>
      <c r="F15" s="117">
        <f>SUM(D15:E15)</f>
        <v>72</v>
      </c>
      <c r="G15" s="115">
        <v>99</v>
      </c>
      <c r="H15" s="116">
        <v>0</v>
      </c>
      <c r="I15" s="117">
        <f>SUM(G15:H15)</f>
        <v>99</v>
      </c>
      <c r="J15" s="115">
        <v>1055</v>
      </c>
      <c r="K15" s="118">
        <v>0</v>
      </c>
      <c r="L15" s="117">
        <f>SUM(J15:K15)</f>
        <v>1055</v>
      </c>
      <c r="M15" s="119" t="s">
        <v>14</v>
      </c>
      <c r="N15" s="115">
        <v>1226</v>
      </c>
      <c r="O15" s="118">
        <v>1</v>
      </c>
      <c r="P15" s="117">
        <f>SUM(N15:O15)</f>
        <v>1227</v>
      </c>
      <c r="Q15" s="35"/>
      <c r="R15" s="36" t="s">
        <v>97</v>
      </c>
      <c r="S15" s="27"/>
    </row>
    <row r="16" spans="1:19" ht="9" customHeight="1" thickBot="1">
      <c r="A16" s="20"/>
      <c r="B16" s="25"/>
      <c r="C16" s="25"/>
      <c r="D16" s="120"/>
      <c r="E16" s="120"/>
      <c r="F16" s="120"/>
      <c r="G16" s="120"/>
      <c r="H16" s="120"/>
      <c r="I16" s="120"/>
      <c r="J16" s="120"/>
      <c r="K16" s="120"/>
      <c r="L16" s="120" t="s">
        <v>39</v>
      </c>
      <c r="M16" s="120"/>
      <c r="N16" s="120"/>
      <c r="O16" s="120"/>
      <c r="P16" s="120"/>
      <c r="Q16" s="26"/>
      <c r="R16" s="26"/>
      <c r="S16" s="27"/>
    </row>
    <row r="17" spans="1:19" ht="30.75" thickBot="1">
      <c r="A17" s="20" t="s">
        <v>5</v>
      </c>
      <c r="B17" s="37"/>
      <c r="C17" s="28"/>
      <c r="D17" s="152">
        <f aca="true" t="shared" si="0" ref="D17:L17">D18+D22+D23+D24</f>
        <v>240</v>
      </c>
      <c r="E17" s="107">
        <f t="shared" si="0"/>
        <v>1</v>
      </c>
      <c r="F17" s="101">
        <f t="shared" si="0"/>
        <v>241</v>
      </c>
      <c r="G17" s="152">
        <f t="shared" si="0"/>
        <v>257</v>
      </c>
      <c r="H17" s="107">
        <f t="shared" si="0"/>
        <v>1</v>
      </c>
      <c r="I17" s="101">
        <f t="shared" si="0"/>
        <v>258</v>
      </c>
      <c r="J17" s="152">
        <f t="shared" si="0"/>
        <v>2818</v>
      </c>
      <c r="K17" s="107">
        <f t="shared" si="0"/>
        <v>15</v>
      </c>
      <c r="L17" s="102">
        <f t="shared" si="0"/>
        <v>2833</v>
      </c>
      <c r="M17" s="178" t="s">
        <v>14</v>
      </c>
      <c r="N17" s="152">
        <f>N18+N22+N23+N24</f>
        <v>2760</v>
      </c>
      <c r="O17" s="107">
        <f>O18+O22+O23+O24</f>
        <v>3</v>
      </c>
      <c r="P17" s="102">
        <f>P18+P22+P23+P24</f>
        <v>2763</v>
      </c>
      <c r="Q17" s="22"/>
      <c r="R17" s="22"/>
      <c r="S17" s="24" t="s">
        <v>6</v>
      </c>
    </row>
    <row r="18" spans="1:19" ht="30">
      <c r="A18" s="20" t="s">
        <v>39</v>
      </c>
      <c r="B18" s="38" t="s">
        <v>15</v>
      </c>
      <c r="C18" s="39"/>
      <c r="D18" s="106">
        <f aca="true" t="shared" si="1" ref="D18:L18">SUM(D19:D21)</f>
        <v>240</v>
      </c>
      <c r="E18" s="138">
        <f t="shared" si="1"/>
        <v>1</v>
      </c>
      <c r="F18" s="112">
        <f t="shared" si="1"/>
        <v>241</v>
      </c>
      <c r="G18" s="106">
        <f t="shared" si="1"/>
        <v>256</v>
      </c>
      <c r="H18" s="138">
        <f t="shared" si="1"/>
        <v>1</v>
      </c>
      <c r="I18" s="182">
        <f t="shared" si="1"/>
        <v>257</v>
      </c>
      <c r="J18" s="106">
        <f t="shared" si="1"/>
        <v>2781</v>
      </c>
      <c r="K18" s="138">
        <f t="shared" si="1"/>
        <v>12</v>
      </c>
      <c r="L18" s="182">
        <f t="shared" si="1"/>
        <v>2793</v>
      </c>
      <c r="M18" s="139" t="s">
        <v>14</v>
      </c>
      <c r="N18" s="112">
        <f>SUM(N19:N21)</f>
        <v>2734</v>
      </c>
      <c r="O18" s="112">
        <f>SUM(O19:O21)</f>
        <v>2</v>
      </c>
      <c r="P18" s="182">
        <f>SUM(P19:P21)</f>
        <v>2736</v>
      </c>
      <c r="Q18" s="40"/>
      <c r="R18" s="41" t="s">
        <v>16</v>
      </c>
      <c r="S18" s="24"/>
    </row>
    <row r="19" spans="1:19" ht="30">
      <c r="A19" s="20"/>
      <c r="B19" s="42"/>
      <c r="C19" s="29" t="s">
        <v>98</v>
      </c>
      <c r="D19" s="121">
        <v>240</v>
      </c>
      <c r="E19" s="122">
        <v>0</v>
      </c>
      <c r="F19" s="123">
        <f>D19+E19</f>
        <v>240</v>
      </c>
      <c r="G19" s="121">
        <v>256</v>
      </c>
      <c r="H19" s="122">
        <v>0</v>
      </c>
      <c r="I19" s="123">
        <f>G19+H19</f>
        <v>256</v>
      </c>
      <c r="J19" s="121">
        <v>2781</v>
      </c>
      <c r="K19" s="122">
        <v>0</v>
      </c>
      <c r="L19" s="123">
        <f>J19+K19</f>
        <v>2781</v>
      </c>
      <c r="M19" s="124">
        <f>ROUND(L19-P19,1)/P19*100</f>
        <v>1.7190929041697147</v>
      </c>
      <c r="N19" s="121">
        <v>2734</v>
      </c>
      <c r="O19" s="122">
        <v>0</v>
      </c>
      <c r="P19" s="123">
        <f>N19+O19</f>
        <v>2734</v>
      </c>
      <c r="Q19" s="32" t="s">
        <v>99</v>
      </c>
      <c r="R19" s="43"/>
      <c r="S19" s="27"/>
    </row>
    <row r="20" spans="1:19" ht="30">
      <c r="A20" s="20"/>
      <c r="B20" s="44"/>
      <c r="C20" s="45" t="s">
        <v>65</v>
      </c>
      <c r="D20" s="125">
        <v>0</v>
      </c>
      <c r="E20" s="126">
        <v>1</v>
      </c>
      <c r="F20" s="127">
        <f>D20+E20</f>
        <v>1</v>
      </c>
      <c r="G20" s="125">
        <v>0</v>
      </c>
      <c r="H20" s="126">
        <v>1</v>
      </c>
      <c r="I20" s="127">
        <f>G207+H20</f>
        <v>1</v>
      </c>
      <c r="J20" s="125">
        <v>0</v>
      </c>
      <c r="K20" s="126">
        <v>12</v>
      </c>
      <c r="L20" s="127">
        <f>J20+K20</f>
        <v>12</v>
      </c>
      <c r="M20" s="128">
        <f>ROUND(L20-P20,1)/P20*100</f>
        <v>500</v>
      </c>
      <c r="N20" s="125">
        <v>0</v>
      </c>
      <c r="O20" s="126">
        <v>2</v>
      </c>
      <c r="P20" s="127">
        <f>N20+O20</f>
        <v>2</v>
      </c>
      <c r="Q20" s="46" t="s">
        <v>66</v>
      </c>
      <c r="R20" s="43"/>
      <c r="S20" s="27"/>
    </row>
    <row r="21" spans="1:19" ht="30">
      <c r="A21" s="20"/>
      <c r="B21" s="44"/>
      <c r="C21" s="47" t="s">
        <v>40</v>
      </c>
      <c r="D21" s="129">
        <v>0</v>
      </c>
      <c r="E21" s="130">
        <v>0</v>
      </c>
      <c r="F21" s="131">
        <f>D21+E21</f>
        <v>0</v>
      </c>
      <c r="G21" s="129">
        <v>0</v>
      </c>
      <c r="H21" s="130">
        <v>0</v>
      </c>
      <c r="I21" s="131">
        <f>G21+H21</f>
        <v>0</v>
      </c>
      <c r="J21" s="129">
        <v>0</v>
      </c>
      <c r="K21" s="130">
        <v>0</v>
      </c>
      <c r="L21" s="131">
        <f>J21+K21</f>
        <v>0</v>
      </c>
      <c r="M21" s="183">
        <v>0</v>
      </c>
      <c r="N21" s="129">
        <v>0</v>
      </c>
      <c r="O21" s="130">
        <v>0</v>
      </c>
      <c r="P21" s="131">
        <f>N21+O21</f>
        <v>0</v>
      </c>
      <c r="Q21" s="48" t="s">
        <v>41</v>
      </c>
      <c r="R21" s="49"/>
      <c r="S21" s="27"/>
    </row>
    <row r="22" spans="1:19" ht="30">
      <c r="A22" s="20"/>
      <c r="B22" s="50" t="s">
        <v>7</v>
      </c>
      <c r="C22" s="51"/>
      <c r="D22" s="125">
        <v>0</v>
      </c>
      <c r="E22" s="126">
        <v>0</v>
      </c>
      <c r="F22" s="127">
        <f>SUM(D22:E22)</f>
        <v>0</v>
      </c>
      <c r="G22" s="125">
        <v>1</v>
      </c>
      <c r="H22" s="126">
        <v>0</v>
      </c>
      <c r="I22" s="127">
        <f>SUM(G22:H22)</f>
        <v>1</v>
      </c>
      <c r="J22" s="125">
        <v>9</v>
      </c>
      <c r="K22" s="126">
        <v>1</v>
      </c>
      <c r="L22" s="127">
        <f>SUM(J22:K22)</f>
        <v>10</v>
      </c>
      <c r="M22" s="128">
        <f>ROUND(L22-P22,1)/P22*100</f>
        <v>42.857142857142854</v>
      </c>
      <c r="N22" s="125">
        <v>7</v>
      </c>
      <c r="O22" s="126">
        <v>0</v>
      </c>
      <c r="P22" s="127">
        <f>SUM(N22:O22)</f>
        <v>7</v>
      </c>
      <c r="Q22" s="26"/>
      <c r="R22" s="49" t="s">
        <v>17</v>
      </c>
      <c r="S22" s="27"/>
    </row>
    <row r="23" spans="1:19" ht="30">
      <c r="A23" s="20"/>
      <c r="B23" s="50" t="s">
        <v>8</v>
      </c>
      <c r="C23" s="51"/>
      <c r="D23" s="125">
        <v>0</v>
      </c>
      <c r="E23" s="126">
        <v>0</v>
      </c>
      <c r="F23" s="132">
        <f>SUM(D23:E23)</f>
        <v>0</v>
      </c>
      <c r="G23" s="125">
        <v>0</v>
      </c>
      <c r="H23" s="126">
        <v>0</v>
      </c>
      <c r="I23" s="132">
        <f>SUM(G23:H23)</f>
        <v>0</v>
      </c>
      <c r="J23" s="125">
        <v>2</v>
      </c>
      <c r="K23" s="126">
        <v>2</v>
      </c>
      <c r="L23" s="132">
        <f>SUM(J23:K23)</f>
        <v>4</v>
      </c>
      <c r="M23" s="128">
        <f>ROUND(L23-P23,1)/P23*100</f>
        <v>100</v>
      </c>
      <c r="N23" s="125">
        <v>1</v>
      </c>
      <c r="O23" s="126">
        <v>1</v>
      </c>
      <c r="P23" s="132">
        <f>SUM(N23:O23)</f>
        <v>2</v>
      </c>
      <c r="Q23" s="52"/>
      <c r="R23" s="49" t="s">
        <v>9</v>
      </c>
      <c r="S23" s="27"/>
    </row>
    <row r="24" spans="1:19" ht="30.75" thickBot="1">
      <c r="A24" s="20"/>
      <c r="B24" s="53" t="s">
        <v>18</v>
      </c>
      <c r="C24" s="54"/>
      <c r="D24" s="115">
        <v>0</v>
      </c>
      <c r="E24" s="116">
        <v>0</v>
      </c>
      <c r="F24" s="133">
        <f>SUM(D24:E24)</f>
        <v>0</v>
      </c>
      <c r="G24" s="115">
        <v>0</v>
      </c>
      <c r="H24" s="116">
        <v>0</v>
      </c>
      <c r="I24" s="133">
        <f>SUM(G24:H24)</f>
        <v>0</v>
      </c>
      <c r="J24" s="115">
        <v>26</v>
      </c>
      <c r="K24" s="116">
        <v>0</v>
      </c>
      <c r="L24" s="133">
        <f>SUM(J24:K24)</f>
        <v>26</v>
      </c>
      <c r="M24" s="134">
        <f>ROUND(L24-P24,1)/P24*100</f>
        <v>44.44444444444444</v>
      </c>
      <c r="N24" s="115">
        <v>18</v>
      </c>
      <c r="O24" s="116">
        <v>0</v>
      </c>
      <c r="P24" s="133">
        <f>SUM(N24:O24)</f>
        <v>18</v>
      </c>
      <c r="Q24" s="55"/>
      <c r="R24" s="56" t="s">
        <v>19</v>
      </c>
      <c r="S24" s="27"/>
    </row>
    <row r="25" spans="1:19" ht="30">
      <c r="A25" s="20"/>
      <c r="B25" s="21"/>
      <c r="C25" s="21"/>
      <c r="D25" s="111"/>
      <c r="E25" s="136"/>
      <c r="F25" s="113"/>
      <c r="G25" s="111"/>
      <c r="H25" s="136"/>
      <c r="I25" s="113"/>
      <c r="J25" s="111"/>
      <c r="K25" s="136"/>
      <c r="L25" s="192"/>
      <c r="M25" s="194"/>
      <c r="N25" s="106"/>
      <c r="O25" s="136"/>
      <c r="P25" s="108"/>
      <c r="Q25" s="22"/>
      <c r="R25" s="22"/>
      <c r="S25" s="24"/>
    </row>
    <row r="26" spans="1:19" ht="9" customHeight="1">
      <c r="A26" s="20"/>
      <c r="B26" s="21"/>
      <c r="C26" s="21"/>
      <c r="D26" s="125"/>
      <c r="E26" s="149"/>
      <c r="F26" s="127"/>
      <c r="G26" s="125"/>
      <c r="H26" s="149"/>
      <c r="I26" s="127"/>
      <c r="J26" s="125"/>
      <c r="K26" s="149"/>
      <c r="L26" s="195"/>
      <c r="M26" s="196"/>
      <c r="N26" s="148"/>
      <c r="O26" s="149"/>
      <c r="P26" s="132"/>
      <c r="Q26" s="22"/>
      <c r="R26" s="22"/>
      <c r="S26" s="24"/>
    </row>
    <row r="27" spans="1:19" ht="30.75" thickBot="1">
      <c r="A27" s="20" t="s">
        <v>49</v>
      </c>
      <c r="B27" s="28"/>
      <c r="C27" s="28"/>
      <c r="D27" s="115">
        <f>SUM(D28+D31)</f>
        <v>10</v>
      </c>
      <c r="E27" s="118">
        <f>SUM(E28+E31)</f>
        <v>0</v>
      </c>
      <c r="F27" s="117">
        <f>SUM(D27:E27)</f>
        <v>10</v>
      </c>
      <c r="G27" s="115">
        <f>SUM(G28+G31)</f>
        <v>6</v>
      </c>
      <c r="H27" s="118">
        <f>SUM(H28+H31)</f>
        <v>0</v>
      </c>
      <c r="I27" s="117">
        <f>SUM(G27:H27)</f>
        <v>6</v>
      </c>
      <c r="J27" s="115">
        <f>SUM(J28+J31)</f>
        <v>111</v>
      </c>
      <c r="K27" s="118">
        <f>SUM(K28+K31)</f>
        <v>0</v>
      </c>
      <c r="L27" s="193">
        <f aca="true" t="shared" si="2" ref="L27:L33">SUM(J27:K27)</f>
        <v>111</v>
      </c>
      <c r="M27" s="151" t="s">
        <v>14</v>
      </c>
      <c r="N27" s="150">
        <f>SUM(N28+N31)</f>
        <v>158</v>
      </c>
      <c r="O27" s="118">
        <f>SUM(O28+O31)</f>
        <v>0</v>
      </c>
      <c r="P27" s="133">
        <f aca="true" t="shared" si="3" ref="P27:P33">SUM(N27:O27)</f>
        <v>158</v>
      </c>
      <c r="Q27" s="25"/>
      <c r="R27" s="25"/>
      <c r="S27" s="57" t="s">
        <v>50</v>
      </c>
    </row>
    <row r="28" spans="1:19" ht="30">
      <c r="A28" s="20"/>
      <c r="B28" s="38" t="s">
        <v>53</v>
      </c>
      <c r="C28" s="58"/>
      <c r="D28" s="106">
        <f>SUM(D29:D30)</f>
        <v>1</v>
      </c>
      <c r="E28" s="136">
        <f>SUM(E29:E30)</f>
        <v>0</v>
      </c>
      <c r="F28" s="113">
        <f aca="true" t="shared" si="4" ref="F28:F33">SUM(D28:E28)</f>
        <v>1</v>
      </c>
      <c r="G28" s="106">
        <f>SUM(G29:G30)</f>
        <v>1</v>
      </c>
      <c r="H28" s="136">
        <f>SUM(H29:H30)</f>
        <v>0</v>
      </c>
      <c r="I28" s="113">
        <f aca="true" t="shared" si="5" ref="I28:I33">SUM(G28:H28)</f>
        <v>1</v>
      </c>
      <c r="J28" s="137">
        <f>SUM(J29:J30)</f>
        <v>18</v>
      </c>
      <c r="K28" s="138">
        <f>SUM(K29:K30)</f>
        <v>0</v>
      </c>
      <c r="L28" s="113">
        <f t="shared" si="2"/>
        <v>18</v>
      </c>
      <c r="M28" s="139" t="s">
        <v>14</v>
      </c>
      <c r="N28" s="137">
        <f>SUM(N29:N30)</f>
        <v>23</v>
      </c>
      <c r="O28" s="112">
        <f>SUM(O29:O30)</f>
        <v>0</v>
      </c>
      <c r="P28" s="113">
        <f t="shared" si="3"/>
        <v>23</v>
      </c>
      <c r="Q28" s="59"/>
      <c r="R28" s="41" t="s">
        <v>52</v>
      </c>
      <c r="S28" s="24"/>
    </row>
    <row r="29" spans="1:19" ht="30">
      <c r="A29" s="20"/>
      <c r="B29" s="60"/>
      <c r="C29" s="61" t="s">
        <v>35</v>
      </c>
      <c r="D29" s="140">
        <v>1</v>
      </c>
      <c r="E29" s="141">
        <v>0</v>
      </c>
      <c r="F29" s="142">
        <f t="shared" si="4"/>
        <v>1</v>
      </c>
      <c r="G29" s="140">
        <v>1</v>
      </c>
      <c r="H29" s="141">
        <v>0</v>
      </c>
      <c r="I29" s="142">
        <f t="shared" si="5"/>
        <v>1</v>
      </c>
      <c r="J29" s="140">
        <v>18</v>
      </c>
      <c r="K29" s="141">
        <v>0</v>
      </c>
      <c r="L29" s="142">
        <f t="shared" si="2"/>
        <v>18</v>
      </c>
      <c r="M29" s="143" t="s">
        <v>14</v>
      </c>
      <c r="N29" s="140">
        <v>23</v>
      </c>
      <c r="O29" s="141">
        <v>0</v>
      </c>
      <c r="P29" s="142">
        <f t="shared" si="3"/>
        <v>23</v>
      </c>
      <c r="Q29" s="62" t="s">
        <v>36</v>
      </c>
      <c r="R29" s="46"/>
      <c r="S29" s="27"/>
    </row>
    <row r="30" spans="1:19" ht="30">
      <c r="A30" s="20"/>
      <c r="B30" s="60"/>
      <c r="C30" s="63" t="s">
        <v>37</v>
      </c>
      <c r="D30" s="144">
        <v>0</v>
      </c>
      <c r="E30" s="145">
        <v>0</v>
      </c>
      <c r="F30" s="146">
        <f t="shared" si="4"/>
        <v>0</v>
      </c>
      <c r="G30" s="144">
        <v>0</v>
      </c>
      <c r="H30" s="145">
        <v>0</v>
      </c>
      <c r="I30" s="146">
        <f t="shared" si="5"/>
        <v>0</v>
      </c>
      <c r="J30" s="144">
        <v>0</v>
      </c>
      <c r="K30" s="145">
        <v>0</v>
      </c>
      <c r="L30" s="146">
        <f t="shared" si="2"/>
        <v>0</v>
      </c>
      <c r="M30" s="147" t="s">
        <v>14</v>
      </c>
      <c r="N30" s="144">
        <v>0</v>
      </c>
      <c r="O30" s="145">
        <v>0</v>
      </c>
      <c r="P30" s="146">
        <f t="shared" si="3"/>
        <v>0</v>
      </c>
      <c r="Q30" s="48" t="s">
        <v>38</v>
      </c>
      <c r="R30" s="64"/>
      <c r="S30" s="27"/>
    </row>
    <row r="31" spans="1:19" ht="30">
      <c r="A31" s="20"/>
      <c r="B31" s="50" t="s">
        <v>42</v>
      </c>
      <c r="C31" s="65"/>
      <c r="D31" s="148">
        <f>SUM(D32:D33)</f>
        <v>9</v>
      </c>
      <c r="E31" s="149">
        <f>SUM(E32:E33)</f>
        <v>0</v>
      </c>
      <c r="F31" s="132">
        <f t="shared" si="4"/>
        <v>9</v>
      </c>
      <c r="G31" s="148">
        <f>SUM(G32:G33)</f>
        <v>5</v>
      </c>
      <c r="H31" s="149">
        <f>SUM(H32:H33)</f>
        <v>0</v>
      </c>
      <c r="I31" s="132">
        <f t="shared" si="5"/>
        <v>5</v>
      </c>
      <c r="J31" s="148">
        <f>SUM(J32:J33)</f>
        <v>93</v>
      </c>
      <c r="K31" s="149">
        <f>SUM(K32:K33)</f>
        <v>0</v>
      </c>
      <c r="L31" s="132">
        <f t="shared" si="2"/>
        <v>93</v>
      </c>
      <c r="M31" s="143" t="s">
        <v>14</v>
      </c>
      <c r="N31" s="148">
        <f>SUM(N32:N33)</f>
        <v>135</v>
      </c>
      <c r="O31" s="149">
        <f>SUM(O32:O33)</f>
        <v>0</v>
      </c>
      <c r="P31" s="132">
        <f t="shared" si="3"/>
        <v>135</v>
      </c>
      <c r="Q31" s="66"/>
      <c r="R31" s="49" t="s">
        <v>43</v>
      </c>
      <c r="S31" s="27"/>
    </row>
    <row r="32" spans="1:19" ht="30">
      <c r="A32" s="20"/>
      <c r="B32" s="60"/>
      <c r="C32" s="61" t="s">
        <v>22</v>
      </c>
      <c r="D32" s="140">
        <v>9</v>
      </c>
      <c r="E32" s="141">
        <v>0</v>
      </c>
      <c r="F32" s="142">
        <f t="shared" si="4"/>
        <v>9</v>
      </c>
      <c r="G32" s="140">
        <v>5</v>
      </c>
      <c r="H32" s="141">
        <v>0</v>
      </c>
      <c r="I32" s="142">
        <f t="shared" si="5"/>
        <v>5</v>
      </c>
      <c r="J32" s="140">
        <v>93</v>
      </c>
      <c r="K32" s="141">
        <v>0</v>
      </c>
      <c r="L32" s="142">
        <f t="shared" si="2"/>
        <v>93</v>
      </c>
      <c r="M32" s="143" t="s">
        <v>14</v>
      </c>
      <c r="N32" s="140">
        <v>135</v>
      </c>
      <c r="O32" s="141">
        <v>0</v>
      </c>
      <c r="P32" s="123">
        <f t="shared" si="3"/>
        <v>135</v>
      </c>
      <c r="Q32" s="62" t="s">
        <v>24</v>
      </c>
      <c r="R32" s="64"/>
      <c r="S32" s="27"/>
    </row>
    <row r="33" spans="1:19" ht="30.75" thickBot="1">
      <c r="A33" s="20"/>
      <c r="B33" s="67"/>
      <c r="C33" s="63" t="s">
        <v>23</v>
      </c>
      <c r="D33" s="150">
        <v>0</v>
      </c>
      <c r="E33" s="118">
        <v>0</v>
      </c>
      <c r="F33" s="133">
        <f t="shared" si="4"/>
        <v>0</v>
      </c>
      <c r="G33" s="150">
        <v>0</v>
      </c>
      <c r="H33" s="118">
        <v>0</v>
      </c>
      <c r="I33" s="133">
        <f t="shared" si="5"/>
        <v>0</v>
      </c>
      <c r="J33" s="150">
        <v>0</v>
      </c>
      <c r="K33" s="118">
        <v>0</v>
      </c>
      <c r="L33" s="133">
        <f t="shared" si="2"/>
        <v>0</v>
      </c>
      <c r="M33" s="151" t="s">
        <v>14</v>
      </c>
      <c r="N33" s="150">
        <v>0</v>
      </c>
      <c r="O33" s="118">
        <v>0</v>
      </c>
      <c r="P33" s="133">
        <f t="shared" si="3"/>
        <v>0</v>
      </c>
      <c r="Q33" s="48" t="s">
        <v>25</v>
      </c>
      <c r="R33" s="68"/>
      <c r="S33" s="27"/>
    </row>
    <row r="34" spans="1:19" ht="9" customHeight="1" thickBot="1">
      <c r="A34" s="20"/>
      <c r="B34" s="51"/>
      <c r="C34" s="51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26"/>
      <c r="R34" s="26"/>
      <c r="S34" s="27"/>
    </row>
    <row r="35" spans="1:19" ht="30.75" thickBot="1">
      <c r="A35" s="69" t="s">
        <v>10</v>
      </c>
      <c r="B35" s="21"/>
      <c r="C35" s="21"/>
      <c r="D35" s="152">
        <f>SUM(D36:D37)</f>
        <v>0</v>
      </c>
      <c r="E35" s="107">
        <f>SUM(E36:E37)</f>
        <v>-1</v>
      </c>
      <c r="F35" s="104">
        <f>SUM(F36:F37)</f>
        <v>-1</v>
      </c>
      <c r="G35" s="152">
        <f>SUM(G36:G37)</f>
        <v>-2</v>
      </c>
      <c r="H35" s="107">
        <f aca="true" t="shared" si="6" ref="H35:P35">SUM(H36:H37)</f>
        <v>1</v>
      </c>
      <c r="I35" s="104">
        <f t="shared" si="6"/>
        <v>-1</v>
      </c>
      <c r="J35" s="107">
        <f t="shared" si="6"/>
        <v>2</v>
      </c>
      <c r="K35" s="107">
        <f t="shared" si="6"/>
        <v>-6</v>
      </c>
      <c r="L35" s="102">
        <f t="shared" si="6"/>
        <v>-4</v>
      </c>
      <c r="M35" s="153" t="s">
        <v>14</v>
      </c>
      <c r="N35" s="101">
        <f t="shared" si="6"/>
        <v>-14</v>
      </c>
      <c r="O35" s="107">
        <f t="shared" si="6"/>
        <v>14</v>
      </c>
      <c r="P35" s="102">
        <f t="shared" si="6"/>
        <v>0</v>
      </c>
      <c r="Q35" s="22"/>
      <c r="R35" s="22"/>
      <c r="S35" s="24" t="s">
        <v>11</v>
      </c>
    </row>
    <row r="36" spans="1:19" ht="30">
      <c r="A36" s="20"/>
      <c r="B36" s="29" t="s">
        <v>44</v>
      </c>
      <c r="C36" s="30"/>
      <c r="D36" s="125">
        <v>1</v>
      </c>
      <c r="E36" s="126">
        <v>0</v>
      </c>
      <c r="F36" s="113">
        <f>SUM(D36:E36)</f>
        <v>1</v>
      </c>
      <c r="G36" s="125">
        <v>-1</v>
      </c>
      <c r="H36" s="126">
        <v>0</v>
      </c>
      <c r="I36" s="113">
        <f>SUM(G36:H36)</f>
        <v>-1</v>
      </c>
      <c r="J36" s="125">
        <v>5</v>
      </c>
      <c r="K36" s="126">
        <v>0</v>
      </c>
      <c r="L36" s="113">
        <f>SUM(J36:K36)</f>
        <v>5</v>
      </c>
      <c r="M36" s="139" t="s">
        <v>14</v>
      </c>
      <c r="N36" s="125">
        <v>6</v>
      </c>
      <c r="O36" s="126">
        <v>0</v>
      </c>
      <c r="P36" s="113">
        <f>+N36+O36</f>
        <v>6</v>
      </c>
      <c r="Q36" s="31"/>
      <c r="R36" s="32" t="s">
        <v>59</v>
      </c>
      <c r="S36" s="27"/>
    </row>
    <row r="37" spans="1:19" ht="30.75" thickBot="1">
      <c r="A37" s="20"/>
      <c r="B37" s="47" t="s">
        <v>100</v>
      </c>
      <c r="C37" s="70"/>
      <c r="D37" s="115">
        <v>-1</v>
      </c>
      <c r="E37" s="116">
        <v>-1</v>
      </c>
      <c r="F37" s="117">
        <f>SUM(D37:E37)</f>
        <v>-2</v>
      </c>
      <c r="G37" s="115">
        <v>-1</v>
      </c>
      <c r="H37" s="116">
        <v>1</v>
      </c>
      <c r="I37" s="117">
        <f>SUM(G37:H37)</f>
        <v>0</v>
      </c>
      <c r="J37" s="115">
        <v>-3</v>
      </c>
      <c r="K37" s="118">
        <v>-6</v>
      </c>
      <c r="L37" s="117">
        <f>SUM(J37:K37)</f>
        <v>-9</v>
      </c>
      <c r="M37" s="154" t="s">
        <v>14</v>
      </c>
      <c r="N37" s="115">
        <v>-20</v>
      </c>
      <c r="O37" s="118">
        <v>14</v>
      </c>
      <c r="P37" s="117">
        <f>+N37+O37</f>
        <v>-6</v>
      </c>
      <c r="Q37" s="35"/>
      <c r="R37" s="36" t="s">
        <v>101</v>
      </c>
      <c r="S37" s="27"/>
    </row>
    <row r="38" spans="1:19" ht="9" customHeight="1" thickBot="1">
      <c r="A38" s="20"/>
      <c r="B38" s="65"/>
      <c r="C38" s="25"/>
      <c r="D38" s="120"/>
      <c r="E38" s="120"/>
      <c r="F38" s="135"/>
      <c r="G38" s="120"/>
      <c r="H38" s="120"/>
      <c r="I38" s="135"/>
      <c r="J38" s="135"/>
      <c r="K38" s="135"/>
      <c r="L38" s="135"/>
      <c r="M38" s="155"/>
      <c r="N38" s="135"/>
      <c r="O38" s="135"/>
      <c r="P38" s="135"/>
      <c r="Q38" s="71"/>
      <c r="R38" s="71"/>
      <c r="S38" s="27"/>
    </row>
    <row r="39" spans="1:19" ht="30.75" thickBot="1">
      <c r="A39" s="20"/>
      <c r="B39" s="25"/>
      <c r="C39" s="25"/>
      <c r="D39" s="197" t="s">
        <v>102</v>
      </c>
      <c r="E39" s="198"/>
      <c r="F39" s="198"/>
      <c r="G39" s="197" t="s">
        <v>103</v>
      </c>
      <c r="H39" s="198"/>
      <c r="I39" s="198"/>
      <c r="J39" s="197" t="s">
        <v>103</v>
      </c>
      <c r="K39" s="198"/>
      <c r="L39" s="198"/>
      <c r="M39" s="156"/>
      <c r="N39" s="197" t="s">
        <v>104</v>
      </c>
      <c r="O39" s="198"/>
      <c r="P39" s="198"/>
      <c r="Q39" s="26"/>
      <c r="R39" s="26"/>
      <c r="S39" s="27"/>
    </row>
    <row r="40" spans="1:19" ht="30.75" thickBot="1">
      <c r="A40" s="72" t="s">
        <v>73</v>
      </c>
      <c r="B40" s="73"/>
      <c r="C40" s="73"/>
      <c r="D40" s="100">
        <f>D11+D13-D17-D27-D35</f>
        <v>724</v>
      </c>
      <c r="E40" s="101">
        <f>E11+E13-E17-E27-E35</f>
        <v>17</v>
      </c>
      <c r="F40" s="104">
        <f>SUM(D40:E40)</f>
        <v>741</v>
      </c>
      <c r="G40" s="100">
        <f>G11+G13-G17-G27-G35</f>
        <v>567</v>
      </c>
      <c r="H40" s="101">
        <f>H11+H13-H17-H27-H35</f>
        <v>15</v>
      </c>
      <c r="I40" s="104">
        <f>SUM(G40:H40)</f>
        <v>582</v>
      </c>
      <c r="J40" s="100">
        <f>J11+J13-J17-J27-J35</f>
        <v>567</v>
      </c>
      <c r="K40" s="101">
        <f>K11+K13-K17-K27-K35</f>
        <v>15</v>
      </c>
      <c r="L40" s="104">
        <f>SUM(J40:K40)</f>
        <v>582</v>
      </c>
      <c r="M40" s="157">
        <f>ROUND(L40-P40,1)/P40*100</f>
        <v>1.3937282229965158</v>
      </c>
      <c r="N40" s="152">
        <f>N11+N13-N17-N27-N35</f>
        <v>561</v>
      </c>
      <c r="O40" s="107">
        <f>+O11+O13-O17-O27-O35</f>
        <v>13</v>
      </c>
      <c r="P40" s="104">
        <f>SUM(N40:O40)</f>
        <v>574</v>
      </c>
      <c r="Q40" s="74"/>
      <c r="R40" s="74"/>
      <c r="S40" s="75" t="s">
        <v>79</v>
      </c>
    </row>
    <row r="41" spans="1:19" ht="9" customHeight="1" thickBot="1">
      <c r="A41" s="76"/>
      <c r="B41" s="17"/>
      <c r="C41" s="17"/>
      <c r="D41" s="200"/>
      <c r="E41" s="200"/>
      <c r="F41" s="200"/>
      <c r="G41" s="200"/>
      <c r="H41" s="200"/>
      <c r="I41" s="200"/>
      <c r="J41" s="200"/>
      <c r="K41" s="200"/>
      <c r="L41" s="200"/>
      <c r="M41" s="105"/>
      <c r="N41" s="200"/>
      <c r="O41" s="200"/>
      <c r="P41" s="200"/>
      <c r="Q41" s="199"/>
      <c r="R41" s="199"/>
      <c r="S41" s="27"/>
    </row>
    <row r="42" spans="1:19" ht="30.75" thickBot="1">
      <c r="A42" s="69" t="s">
        <v>74</v>
      </c>
      <c r="B42" s="21"/>
      <c r="C42" s="21"/>
      <c r="D42" s="152">
        <f>SUM(D43:D44)</f>
        <v>724</v>
      </c>
      <c r="E42" s="107">
        <f>SUM(E43:E44)</f>
        <v>17</v>
      </c>
      <c r="F42" s="101">
        <f>SUM(F43:F44)</f>
        <v>741</v>
      </c>
      <c r="G42" s="152">
        <f>G43+G44</f>
        <v>567</v>
      </c>
      <c r="H42" s="107">
        <f>SUM(H43:H44)</f>
        <v>15</v>
      </c>
      <c r="I42" s="101">
        <f>SUM(I43:I44)</f>
        <v>582</v>
      </c>
      <c r="J42" s="152">
        <f>SUM(J43:J44)</f>
        <v>567</v>
      </c>
      <c r="K42" s="107">
        <f>SUM(K43:K44)</f>
        <v>15</v>
      </c>
      <c r="L42" s="102">
        <f>SUM(L43:L44)</f>
        <v>582</v>
      </c>
      <c r="M42" s="157">
        <f>ROUND(L42-P42,1)/P42*100</f>
        <v>1.3937282229965158</v>
      </c>
      <c r="N42" s="152">
        <f>SUM(N43:N44)</f>
        <v>561</v>
      </c>
      <c r="O42" s="107">
        <f>SUM(O43:O44)</f>
        <v>13</v>
      </c>
      <c r="P42" s="104">
        <f>SUM(N42:O42)</f>
        <v>574</v>
      </c>
      <c r="Q42" s="22"/>
      <c r="R42" s="22"/>
      <c r="S42" s="24" t="s">
        <v>80</v>
      </c>
    </row>
    <row r="43" spans="1:19" ht="30">
      <c r="A43" s="77"/>
      <c r="B43" s="29" t="s">
        <v>67</v>
      </c>
      <c r="C43" s="30"/>
      <c r="D43" s="111">
        <v>467</v>
      </c>
      <c r="E43" s="126">
        <v>16</v>
      </c>
      <c r="F43" s="127">
        <f>SUM(D43:E43)</f>
        <v>483</v>
      </c>
      <c r="G43" s="111">
        <v>327</v>
      </c>
      <c r="H43" s="126">
        <v>15</v>
      </c>
      <c r="I43" s="127">
        <f>SUM(G43:H43)</f>
        <v>342</v>
      </c>
      <c r="J43" s="111">
        <v>327</v>
      </c>
      <c r="K43" s="126">
        <v>15</v>
      </c>
      <c r="L43" s="127">
        <f>SUM(J43:K43)</f>
        <v>342</v>
      </c>
      <c r="M43" s="158">
        <f>ROUND(L43-P43,1)/P43*100</f>
        <v>6.211180124223603</v>
      </c>
      <c r="N43" s="126">
        <v>309</v>
      </c>
      <c r="O43" s="126">
        <v>13</v>
      </c>
      <c r="P43" s="127">
        <f>SUM(N43:O43)</f>
        <v>322</v>
      </c>
      <c r="Q43" s="31"/>
      <c r="R43" s="32" t="s">
        <v>68</v>
      </c>
      <c r="S43" s="27"/>
    </row>
    <row r="44" spans="1:19" ht="30.75" thickBot="1">
      <c r="A44" s="77"/>
      <c r="B44" s="47" t="s">
        <v>12</v>
      </c>
      <c r="C44" s="70"/>
      <c r="D44" s="115">
        <v>257</v>
      </c>
      <c r="E44" s="116">
        <v>1</v>
      </c>
      <c r="F44" s="117">
        <f>SUM(D44:E44)</f>
        <v>258</v>
      </c>
      <c r="G44" s="115">
        <v>240</v>
      </c>
      <c r="H44" s="116">
        <v>0</v>
      </c>
      <c r="I44" s="117">
        <f>SUM(G44:H44)</f>
        <v>240</v>
      </c>
      <c r="J44" s="115">
        <v>240</v>
      </c>
      <c r="K44" s="116">
        <v>0</v>
      </c>
      <c r="L44" s="117">
        <f>SUM(J44:K44)</f>
        <v>240</v>
      </c>
      <c r="M44" s="134">
        <f>ROUND(L44-P44,1)/P44*100</f>
        <v>-4.761904761904762</v>
      </c>
      <c r="N44" s="115">
        <v>252</v>
      </c>
      <c r="O44" s="116">
        <v>0</v>
      </c>
      <c r="P44" s="117">
        <f>SUM(N44:O44)</f>
        <v>252</v>
      </c>
      <c r="Q44" s="35"/>
      <c r="R44" s="36" t="s">
        <v>13</v>
      </c>
      <c r="S44" s="27"/>
    </row>
    <row r="45" spans="1:19" ht="9" customHeight="1" thickBot="1">
      <c r="A45" s="72"/>
      <c r="B45" s="73"/>
      <c r="C45" s="73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74"/>
      <c r="R45" s="74"/>
      <c r="S45" s="78"/>
    </row>
    <row r="46" spans="1:19" ht="30">
      <c r="A46" s="79" t="s">
        <v>45</v>
      </c>
      <c r="B46" s="80"/>
      <c r="C46" s="80"/>
      <c r="D46" s="160"/>
      <c r="E46" s="161"/>
      <c r="F46" s="162"/>
      <c r="G46" s="160"/>
      <c r="H46" s="161"/>
      <c r="I46" s="162"/>
      <c r="J46" s="160"/>
      <c r="K46" s="161"/>
      <c r="L46" s="162" t="s">
        <v>39</v>
      </c>
      <c r="M46" s="163"/>
      <c r="N46" s="160"/>
      <c r="O46" s="161"/>
      <c r="P46" s="162"/>
      <c r="Q46" s="17"/>
      <c r="R46" s="17"/>
      <c r="S46" s="81" t="s">
        <v>46</v>
      </c>
    </row>
    <row r="47" spans="1:19" ht="30">
      <c r="A47" s="69" t="s">
        <v>28</v>
      </c>
      <c r="B47" s="51"/>
      <c r="C47" s="51"/>
      <c r="D47" s="164"/>
      <c r="E47" s="165"/>
      <c r="F47" s="166"/>
      <c r="G47" s="164"/>
      <c r="H47" s="165"/>
      <c r="I47" s="166"/>
      <c r="J47" s="164"/>
      <c r="K47" s="165"/>
      <c r="L47" s="166"/>
      <c r="M47" s="167"/>
      <c r="N47" s="164"/>
      <c r="O47" s="165"/>
      <c r="P47" s="166"/>
      <c r="Q47" s="25"/>
      <c r="R47" s="25"/>
      <c r="S47" s="24" t="s">
        <v>70</v>
      </c>
    </row>
    <row r="48" spans="1:19" ht="30">
      <c r="A48" s="82"/>
      <c r="B48" s="51" t="s">
        <v>75</v>
      </c>
      <c r="C48" s="51"/>
      <c r="D48" s="168">
        <v>12</v>
      </c>
      <c r="E48" s="165">
        <v>0</v>
      </c>
      <c r="F48" s="169">
        <f>SUM(D48:E48)</f>
        <v>12</v>
      </c>
      <c r="G48" s="168">
        <v>5</v>
      </c>
      <c r="H48" s="165">
        <v>0</v>
      </c>
      <c r="I48" s="169">
        <f>SUM(G48:H48)</f>
        <v>5</v>
      </c>
      <c r="J48" s="168">
        <v>20</v>
      </c>
      <c r="K48" s="165">
        <v>0</v>
      </c>
      <c r="L48" s="169">
        <f>SUM(J48:K48)</f>
        <v>20</v>
      </c>
      <c r="M48" s="170" t="s">
        <v>14</v>
      </c>
      <c r="N48" s="168">
        <v>16</v>
      </c>
      <c r="O48" s="165">
        <v>0</v>
      </c>
      <c r="P48" s="166">
        <f>SUM(N48:O48)</f>
        <v>16</v>
      </c>
      <c r="Q48" s="25"/>
      <c r="R48" s="26" t="s">
        <v>81</v>
      </c>
      <c r="S48" s="27"/>
    </row>
    <row r="49" spans="1:19" ht="30">
      <c r="A49" s="82"/>
      <c r="B49" s="51" t="s">
        <v>105</v>
      </c>
      <c r="C49" s="51"/>
      <c r="D49" s="168">
        <v>4</v>
      </c>
      <c r="E49" s="165">
        <v>0</v>
      </c>
      <c r="F49" s="169">
        <f>SUM(D49:E49)</f>
        <v>4</v>
      </c>
      <c r="G49" s="168">
        <v>15</v>
      </c>
      <c r="H49" s="165">
        <v>0</v>
      </c>
      <c r="I49" s="169">
        <f>SUM(G49:H49)</f>
        <v>15</v>
      </c>
      <c r="J49" s="168">
        <v>156</v>
      </c>
      <c r="K49" s="165">
        <v>0</v>
      </c>
      <c r="L49" s="169">
        <f>SUM(J49:K49)</f>
        <v>156</v>
      </c>
      <c r="M49" s="170" t="s">
        <v>14</v>
      </c>
      <c r="N49" s="168">
        <v>168</v>
      </c>
      <c r="O49" s="165">
        <v>0</v>
      </c>
      <c r="P49" s="166">
        <f>SUM(N49:O49)</f>
        <v>168</v>
      </c>
      <c r="Q49" s="25"/>
      <c r="R49" s="26" t="s">
        <v>106</v>
      </c>
      <c r="S49" s="27"/>
    </row>
    <row r="50" spans="1:19" ht="30">
      <c r="A50" s="82"/>
      <c r="B50" s="51" t="s">
        <v>29</v>
      </c>
      <c r="C50" s="51"/>
      <c r="D50" s="168">
        <v>13</v>
      </c>
      <c r="E50" s="165">
        <v>0</v>
      </c>
      <c r="F50" s="169">
        <f>SUM(D50:E50)</f>
        <v>13</v>
      </c>
      <c r="G50" s="168">
        <v>10</v>
      </c>
      <c r="H50" s="165">
        <v>0</v>
      </c>
      <c r="I50" s="169">
        <f>SUM(G50:H50)</f>
        <v>10</v>
      </c>
      <c r="J50" s="168">
        <v>167</v>
      </c>
      <c r="K50" s="165">
        <v>0</v>
      </c>
      <c r="L50" s="169">
        <f>SUM(J50:K50)</f>
        <v>167</v>
      </c>
      <c r="M50" s="170" t="s">
        <v>14</v>
      </c>
      <c r="N50" s="168">
        <v>168</v>
      </c>
      <c r="O50" s="165">
        <v>0</v>
      </c>
      <c r="P50" s="166">
        <f>SUM(N50:O50)</f>
        <v>168</v>
      </c>
      <c r="Q50" s="25"/>
      <c r="R50" s="26" t="s">
        <v>30</v>
      </c>
      <c r="S50" s="27"/>
    </row>
    <row r="51" spans="1:19" ht="30">
      <c r="A51" s="83" t="s">
        <v>39</v>
      </c>
      <c r="B51" s="51" t="s">
        <v>107</v>
      </c>
      <c r="C51" s="51"/>
      <c r="D51" s="168">
        <v>-2</v>
      </c>
      <c r="E51" s="171">
        <v>0</v>
      </c>
      <c r="F51" s="169">
        <f>SUM(D51:E51)</f>
        <v>-2</v>
      </c>
      <c r="G51" s="168">
        <v>0</v>
      </c>
      <c r="H51" s="171">
        <v>0</v>
      </c>
      <c r="I51" s="169">
        <f>SUM(G51:H51)</f>
        <v>0</v>
      </c>
      <c r="J51" s="168">
        <v>-1</v>
      </c>
      <c r="K51" s="171">
        <v>0</v>
      </c>
      <c r="L51" s="169">
        <f>SUM(J51:K51)</f>
        <v>-1</v>
      </c>
      <c r="M51" s="147" t="s">
        <v>14</v>
      </c>
      <c r="N51" s="168">
        <v>-4</v>
      </c>
      <c r="O51" s="171">
        <v>0</v>
      </c>
      <c r="P51" s="166">
        <f>SUM(N51:O51)</f>
        <v>-4</v>
      </c>
      <c r="Q51" s="25"/>
      <c r="R51" s="26" t="s">
        <v>108</v>
      </c>
      <c r="S51" s="27"/>
    </row>
    <row r="52" spans="1:19" ht="30.75" thickBot="1">
      <c r="A52" s="84"/>
      <c r="B52" s="85" t="s">
        <v>109</v>
      </c>
      <c r="C52" s="85"/>
      <c r="D52" s="172">
        <f>D48+D49-D50-D51</f>
        <v>5</v>
      </c>
      <c r="E52" s="173">
        <f>E48+E49-E50-E51</f>
        <v>0</v>
      </c>
      <c r="F52" s="173">
        <f>SUM(D52:E52)</f>
        <v>5</v>
      </c>
      <c r="G52" s="172">
        <f>G48+G49-G50-G51</f>
        <v>10</v>
      </c>
      <c r="H52" s="173">
        <f>H48+H49-H50-H51</f>
        <v>0</v>
      </c>
      <c r="I52" s="173">
        <f>SUM(G52:H52)</f>
        <v>10</v>
      </c>
      <c r="J52" s="172">
        <f>J48+J49-J50-J51</f>
        <v>10</v>
      </c>
      <c r="K52" s="173">
        <f>K48+K49-K50-K51</f>
        <v>0</v>
      </c>
      <c r="L52" s="173">
        <f>SUM(J52:K52)</f>
        <v>10</v>
      </c>
      <c r="M52" s="174" t="s">
        <v>14</v>
      </c>
      <c r="N52" s="173">
        <f>+N48+N49-N50-N51</f>
        <v>20</v>
      </c>
      <c r="O52" s="173">
        <f>O48+O49-O50-O51</f>
        <v>0</v>
      </c>
      <c r="P52" s="175">
        <f>SUM(N52:O52)</f>
        <v>20</v>
      </c>
      <c r="Q52" s="86"/>
      <c r="R52" s="87" t="s">
        <v>110</v>
      </c>
      <c r="S52" s="78"/>
    </row>
    <row r="53" spans="1:19" ht="30">
      <c r="A53" s="245" t="s">
        <v>56</v>
      </c>
      <c r="B53" s="246"/>
      <c r="C53" s="246"/>
      <c r="D53" s="246"/>
      <c r="E53" s="246"/>
      <c r="F53" s="246"/>
      <c r="G53" s="246"/>
      <c r="H53" s="246"/>
      <c r="I53" s="246"/>
      <c r="J53" s="89" t="s">
        <v>47</v>
      </c>
      <c r="K53" s="247" t="s">
        <v>69</v>
      </c>
      <c r="L53" s="248"/>
      <c r="M53" s="248"/>
      <c r="N53" s="248"/>
      <c r="O53" s="248"/>
      <c r="P53" s="248"/>
      <c r="Q53" s="248"/>
      <c r="R53" s="248"/>
      <c r="S53" s="249"/>
    </row>
    <row r="54" spans="1:19" ht="30">
      <c r="A54" s="250" t="s">
        <v>57</v>
      </c>
      <c r="B54" s="251"/>
      <c r="C54" s="251"/>
      <c r="D54" s="251"/>
      <c r="E54" s="251"/>
      <c r="F54" s="251"/>
      <c r="G54" s="251"/>
      <c r="H54" s="251"/>
      <c r="I54" s="251"/>
      <c r="J54" s="176" t="s">
        <v>20</v>
      </c>
      <c r="K54" s="243" t="s">
        <v>58</v>
      </c>
      <c r="L54" s="243"/>
      <c r="M54" s="243"/>
      <c r="N54" s="243"/>
      <c r="O54" s="243"/>
      <c r="P54" s="243"/>
      <c r="Q54" s="243"/>
      <c r="R54" s="243"/>
      <c r="S54" s="244"/>
    </row>
    <row r="55" spans="1:19" ht="30">
      <c r="A55" s="83" t="s">
        <v>48</v>
      </c>
      <c r="B55" s="51"/>
      <c r="C55" s="51"/>
      <c r="D55" s="51"/>
      <c r="E55" s="51"/>
      <c r="F55" s="51"/>
      <c r="G55" s="51"/>
      <c r="H55" s="51"/>
      <c r="I55" s="90" t="s">
        <v>111</v>
      </c>
      <c r="J55" s="26" t="s">
        <v>112</v>
      </c>
      <c r="K55" s="91" t="s">
        <v>113</v>
      </c>
      <c r="M55" s="51"/>
      <c r="N55" s="51"/>
      <c r="O55" s="51"/>
      <c r="P55" s="243" t="s">
        <v>60</v>
      </c>
      <c r="Q55" s="243"/>
      <c r="R55" s="243"/>
      <c r="S55" s="244"/>
    </row>
    <row r="56" spans="1:19" ht="30">
      <c r="A56" s="92"/>
      <c r="B56" s="93"/>
      <c r="C56" s="93"/>
      <c r="D56" s="51"/>
      <c r="E56" s="51"/>
      <c r="F56" s="51"/>
      <c r="G56" s="51"/>
      <c r="H56" s="51"/>
      <c r="I56" s="90" t="s">
        <v>114</v>
      </c>
      <c r="J56" s="26" t="s">
        <v>115</v>
      </c>
      <c r="K56" s="91" t="s">
        <v>114</v>
      </c>
      <c r="M56" s="51"/>
      <c r="N56" s="51"/>
      <c r="O56" s="51"/>
      <c r="P56" s="51"/>
      <c r="Q56" s="25"/>
      <c r="R56" s="25"/>
      <c r="S56" s="27"/>
    </row>
    <row r="57" spans="1:19" ht="30">
      <c r="A57" s="92"/>
      <c r="B57" s="93"/>
      <c r="C57" s="93"/>
      <c r="D57" s="51"/>
      <c r="E57" s="51"/>
      <c r="F57" s="51"/>
      <c r="G57" s="51"/>
      <c r="H57" s="51"/>
      <c r="I57" s="26" t="s">
        <v>116</v>
      </c>
      <c r="J57" s="26" t="s">
        <v>117</v>
      </c>
      <c r="K57" s="94" t="s">
        <v>118</v>
      </c>
      <c r="M57" s="51"/>
      <c r="N57" s="51"/>
      <c r="O57" s="51"/>
      <c r="P57" s="51"/>
      <c r="Q57" s="25"/>
      <c r="R57" s="25"/>
      <c r="S57" s="27"/>
    </row>
    <row r="58" spans="1:19" ht="30">
      <c r="A58" s="77" t="s">
        <v>54</v>
      </c>
      <c r="B58" s="25"/>
      <c r="C58" s="25"/>
      <c r="D58" s="51"/>
      <c r="E58" s="51"/>
      <c r="F58" s="51"/>
      <c r="G58" s="51"/>
      <c r="H58" s="51"/>
      <c r="I58" s="25"/>
      <c r="J58" s="89" t="s">
        <v>51</v>
      </c>
      <c r="K58" s="25"/>
      <c r="L58" s="51"/>
      <c r="N58" s="26"/>
      <c r="O58" s="26"/>
      <c r="P58" s="26"/>
      <c r="Q58" s="26"/>
      <c r="R58" s="26"/>
      <c r="S58" s="88" t="s">
        <v>55</v>
      </c>
    </row>
    <row r="59" spans="1:19" ht="30">
      <c r="A59" s="77" t="s">
        <v>119</v>
      </c>
      <c r="B59" s="25"/>
      <c r="C59" s="25"/>
      <c r="D59" s="51"/>
      <c r="E59" s="51"/>
      <c r="F59" s="51"/>
      <c r="G59" s="51"/>
      <c r="H59" s="51"/>
      <c r="I59" s="25"/>
      <c r="J59" s="176" t="s">
        <v>62</v>
      </c>
      <c r="K59" s="25"/>
      <c r="L59" s="51"/>
      <c r="M59" s="26"/>
      <c r="N59" s="26"/>
      <c r="O59" s="26"/>
      <c r="P59" s="26"/>
      <c r="Q59" s="26"/>
      <c r="R59" s="26"/>
      <c r="S59" s="88" t="s">
        <v>120</v>
      </c>
    </row>
    <row r="60" spans="1:19" ht="30" customHeight="1">
      <c r="A60" s="77" t="s">
        <v>121</v>
      </c>
      <c r="B60" s="25"/>
      <c r="C60" s="25"/>
      <c r="D60" s="51"/>
      <c r="E60" s="51"/>
      <c r="F60" s="51"/>
      <c r="G60" s="51"/>
      <c r="H60" s="51"/>
      <c r="I60" s="25"/>
      <c r="J60" s="176"/>
      <c r="K60" s="25"/>
      <c r="L60" s="51"/>
      <c r="M60" s="26"/>
      <c r="N60" s="26"/>
      <c r="O60" s="26"/>
      <c r="P60" s="26"/>
      <c r="Q60" s="26"/>
      <c r="R60" s="26"/>
      <c r="S60" s="88" t="s">
        <v>122</v>
      </c>
    </row>
    <row r="61" spans="1:19" ht="28.5" customHeight="1">
      <c r="A61" s="184" t="s">
        <v>76</v>
      </c>
      <c r="B61" s="25"/>
      <c r="C61" s="25"/>
      <c r="D61" s="51"/>
      <c r="E61" s="51"/>
      <c r="F61" s="51"/>
      <c r="G61" s="51"/>
      <c r="H61" s="51"/>
      <c r="I61" s="25"/>
      <c r="J61" s="176" t="s">
        <v>63</v>
      </c>
      <c r="K61" s="25"/>
      <c r="L61" s="51"/>
      <c r="M61" s="26"/>
      <c r="N61" s="26"/>
      <c r="O61" s="26"/>
      <c r="P61" s="26"/>
      <c r="Q61" s="26"/>
      <c r="R61" s="26"/>
      <c r="S61" s="88" t="s">
        <v>123</v>
      </c>
    </row>
    <row r="62" spans="1:19" ht="30">
      <c r="A62" s="83" t="s">
        <v>124</v>
      </c>
      <c r="B62" s="51"/>
      <c r="C62" s="51"/>
      <c r="D62" s="51"/>
      <c r="E62" s="51"/>
      <c r="F62" s="51"/>
      <c r="G62" s="51"/>
      <c r="H62" s="51"/>
      <c r="I62" s="51"/>
      <c r="J62" s="176" t="s">
        <v>125</v>
      </c>
      <c r="K62" s="25"/>
      <c r="L62" s="51"/>
      <c r="M62" s="51"/>
      <c r="N62" s="51"/>
      <c r="O62" s="51"/>
      <c r="P62" s="51"/>
      <c r="Q62" s="25"/>
      <c r="R62" s="25"/>
      <c r="S62" s="88" t="s">
        <v>126</v>
      </c>
    </row>
    <row r="63" spans="1:19" ht="30">
      <c r="A63" s="83" t="s">
        <v>127</v>
      </c>
      <c r="B63" s="51"/>
      <c r="C63" s="51"/>
      <c r="D63" s="51"/>
      <c r="E63" s="51"/>
      <c r="F63" s="51"/>
      <c r="G63" s="51"/>
      <c r="H63" s="51"/>
      <c r="I63" s="51"/>
      <c r="J63" s="176"/>
      <c r="K63" s="25"/>
      <c r="L63" s="51"/>
      <c r="M63" s="51"/>
      <c r="N63" s="51"/>
      <c r="O63" s="51"/>
      <c r="P63" s="51"/>
      <c r="Q63" s="25"/>
      <c r="R63" s="25"/>
      <c r="S63" s="88" t="s">
        <v>128</v>
      </c>
    </row>
    <row r="64" spans="1:19" ht="8.25" customHeight="1" thickBot="1">
      <c r="A64" s="95"/>
      <c r="B64" s="96"/>
      <c r="C64" s="96"/>
      <c r="D64" s="96"/>
      <c r="E64" s="96"/>
      <c r="F64" s="96"/>
      <c r="G64" s="96"/>
      <c r="H64" s="96"/>
      <c r="I64" s="97"/>
      <c r="J64" s="96"/>
      <c r="K64" s="96"/>
      <c r="L64" s="96"/>
      <c r="M64" s="96"/>
      <c r="N64" s="96"/>
      <c r="O64" s="96"/>
      <c r="P64" s="96"/>
      <c r="Q64" s="98"/>
      <c r="R64" s="98"/>
      <c r="S64" s="99"/>
    </row>
  </sheetData>
  <mergeCells count="37">
    <mergeCell ref="P55:S55"/>
    <mergeCell ref="Q41:R41"/>
    <mergeCell ref="A53:I53"/>
    <mergeCell ref="K53:S53"/>
    <mergeCell ref="A54:I54"/>
    <mergeCell ref="K54:S54"/>
    <mergeCell ref="D41:F41"/>
    <mergeCell ref="G41:I41"/>
    <mergeCell ref="J41:L41"/>
    <mergeCell ref="N41:P41"/>
    <mergeCell ref="D39:F39"/>
    <mergeCell ref="G39:I39"/>
    <mergeCell ref="J39:L39"/>
    <mergeCell ref="N39:P39"/>
    <mergeCell ref="J10:L10"/>
    <mergeCell ref="N10:P10"/>
    <mergeCell ref="D12:F12"/>
    <mergeCell ref="G12:I12"/>
    <mergeCell ref="J12:L12"/>
    <mergeCell ref="N12:P12"/>
    <mergeCell ref="Q5:S8"/>
    <mergeCell ref="D6:F6"/>
    <mergeCell ref="G6:I6"/>
    <mergeCell ref="J6:L6"/>
    <mergeCell ref="N6:P6"/>
    <mergeCell ref="Q1:S4"/>
    <mergeCell ref="D2:P2"/>
    <mergeCell ref="D3:P3"/>
    <mergeCell ref="D4:P4"/>
    <mergeCell ref="A1:C8"/>
    <mergeCell ref="D1:P1"/>
    <mergeCell ref="D5:F5"/>
    <mergeCell ref="G5:I5"/>
    <mergeCell ref="J5:L5"/>
    <mergeCell ref="N5:P5"/>
    <mergeCell ref="D10:F10"/>
    <mergeCell ref="G10:I10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2007-01-24T12:44:53Z</cp:lastPrinted>
  <dcterms:created xsi:type="dcterms:W3CDTF">2006-06-20T10:12:51Z</dcterms:created>
  <dcterms:modified xsi:type="dcterms:W3CDTF">2007-01-24T12:44:57Z</dcterms:modified>
  <cp:category/>
  <cp:version/>
  <cp:contentType/>
  <cp:contentStatus/>
</cp:coreProperties>
</file>