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76" windowWidth="11685" windowHeight="7020" tabRatio="592" activeTab="0"/>
  </bookViews>
  <sheets>
    <sheet name="Koring Des 01" sheetId="1" r:id="rId1"/>
  </sheets>
  <definedNames/>
  <calcPr fullCalcOnLoad="1"/>
</workbook>
</file>

<file path=xl/sharedStrings.xml><?xml version="1.0" encoding="utf-8"?>
<sst xmlns="http://schemas.openxmlformats.org/spreadsheetml/2006/main" count="150" uniqueCount="114">
  <si>
    <t>'000t</t>
  </si>
  <si>
    <t>Menslik</t>
  </si>
  <si>
    <t>Voer</t>
  </si>
  <si>
    <t>Totaal</t>
  </si>
  <si>
    <t>(b) Acquisition</t>
  </si>
  <si>
    <t>(b) Verkryging</t>
  </si>
  <si>
    <t>(c) Utilisation</t>
  </si>
  <si>
    <t>(c) Aanwending</t>
  </si>
  <si>
    <t>Storers, traders</t>
  </si>
  <si>
    <t>Opbergers, handelaars</t>
  </si>
  <si>
    <t>Processors</t>
  </si>
  <si>
    <t>Verwerkers</t>
  </si>
  <si>
    <t>Processed for local market:</t>
  </si>
  <si>
    <t>Verwerk vir binnelandse mark:</t>
  </si>
  <si>
    <t>Human consumption</t>
  </si>
  <si>
    <t>Gristing</t>
  </si>
  <si>
    <t>Klandisiemaal</t>
  </si>
  <si>
    <t>Saad vir plantdoeleindes</t>
  </si>
  <si>
    <t>Exported</t>
  </si>
  <si>
    <t xml:space="preserve">Stock </t>
  </si>
  <si>
    <t xml:space="preserve">Voorraad </t>
  </si>
  <si>
    <t>Human</t>
  </si>
  <si>
    <t>Feed</t>
  </si>
  <si>
    <t>Total</t>
  </si>
  <si>
    <t>%</t>
  </si>
  <si>
    <t>Uitgevoer</t>
  </si>
  <si>
    <t>(e) Sundries</t>
  </si>
  <si>
    <t>(d) Exports</t>
  </si>
  <si>
    <t>(d) Uitvoere</t>
  </si>
  <si>
    <t xml:space="preserve">(h) Imports destined for exports not </t>
  </si>
  <si>
    <t>(e) Diverse</t>
  </si>
  <si>
    <t xml:space="preserve">(g) Voorraad geberg by: </t>
  </si>
  <si>
    <t>(h) Invoere bestem vir uitvoere nie</t>
  </si>
  <si>
    <t>Opening stock</t>
  </si>
  <si>
    <t>Beginvoorraad</t>
  </si>
  <si>
    <t>Released to end-consumer(s)</t>
  </si>
  <si>
    <t>Vrygestel aan eindverbruiker(s)</t>
  </si>
  <si>
    <r>
      <t xml:space="preserve">                    </t>
    </r>
    <r>
      <rPr>
        <i/>
        <sz val="14"/>
        <rFont val="Arial"/>
        <family val="2"/>
      </rPr>
      <t xml:space="preserve">  Menslike verbruik</t>
    </r>
  </si>
  <si>
    <t xml:space="preserve">(b) Verkryging </t>
  </si>
  <si>
    <t xml:space="preserve">                    - whole wheat</t>
  </si>
  <si>
    <t>Stock surplus(-)/deficit(+)</t>
  </si>
  <si>
    <t>Voorraad surplus(-)/tekort(+)</t>
  </si>
  <si>
    <t>(1)</t>
  </si>
  <si>
    <t>(2)</t>
  </si>
  <si>
    <t>(3)</t>
  </si>
  <si>
    <t>(4)</t>
  </si>
  <si>
    <t>Wheat equivalent./Koring ekwivalent.</t>
  </si>
  <si>
    <t>(6)</t>
  </si>
  <si>
    <t xml:space="preserve">Withdrawn by producers </t>
  </si>
  <si>
    <t>(5)</t>
  </si>
  <si>
    <t xml:space="preserve">Onttrek deur produsente </t>
  </si>
  <si>
    <t xml:space="preserve">      included in the above information </t>
  </si>
  <si>
    <t xml:space="preserve">ingesluit in inligting hierbo nie </t>
  </si>
  <si>
    <t xml:space="preserve">(f) Onaangewende voorraad (a+b-c-d-e)  </t>
  </si>
  <si>
    <t xml:space="preserve">Seed for planting purposes </t>
  </si>
  <si>
    <t xml:space="preserve">(f) Unutilised stock (a+b-c-d-e) </t>
  </si>
  <si>
    <t>1 Oct/Okt 2000</t>
  </si>
  <si>
    <t xml:space="preserve">Animal feed </t>
  </si>
  <si>
    <t>Dierevoer</t>
  </si>
  <si>
    <t>(7)</t>
  </si>
  <si>
    <t xml:space="preserve"> </t>
  </si>
  <si>
    <t>vir enige aksies of verliese as gevolg van die inligting wat gebruik is nie.</t>
  </si>
  <si>
    <t>Imported</t>
  </si>
  <si>
    <t xml:space="preserve">Ingevoer </t>
  </si>
  <si>
    <t>Imports destined for RSA</t>
  </si>
  <si>
    <t xml:space="preserve"> Invoere bestem vir  RSA </t>
  </si>
  <si>
    <t>As declared by collaborators. Although everything has been done to ensure the accuracy of the information, neither SAGIS nor any of its directors or employees take any  responsibility for actions or losses that might occur as a result</t>
  </si>
  <si>
    <t>Total percentage increase (+) /decrease (-) against the same period the previous year./Totale persentasie toename (+) /afname (-) teenoor dieselfde periode die vorige jaar.</t>
  </si>
  <si>
    <t xml:space="preserve">(a) Opening stock </t>
  </si>
  <si>
    <t>RSA exports - products (4)</t>
  </si>
  <si>
    <t>RSA uitvoere - produkte (4)</t>
  </si>
  <si>
    <t>+/- (5)</t>
  </si>
  <si>
    <t xml:space="preserve">(a) Beginvoorraad </t>
  </si>
  <si>
    <t>Includes a portion of the production of the developing sector - the balance will not necessarily be included here./Ingesluit 'n deel van die produksie van die opkomende sektor - die balans sal nie noodwendig hier ingesluit word nie.</t>
  </si>
  <si>
    <t>Physical stock is verified regularly by SAGIS' Audit Inspection Division./Fisiese voorraad word gereeld op 'n steekproefbasis deur SAGIS se Oudit Inspeksie Afdeling geverifieer.</t>
  </si>
  <si>
    <t>ton</t>
  </si>
  <si>
    <t>of the usage of this information./Soos verskaf deur medewerkers. Alhoewel alles gedoen is om te verseker dat die inligting korrek is, aanvaar nie SAGIS of enige van sy direkteure of werknemers verantwoordelikheid</t>
  </si>
  <si>
    <t>WHEAT / KORING - 2001/2002 Year (Oct - Sep) / 2001/2002 Jaar (Okt - Sep) (2)</t>
  </si>
  <si>
    <t>1 Oct/Okt 2001</t>
  </si>
  <si>
    <t>(Preliminary/Voorlopig)</t>
  </si>
  <si>
    <t xml:space="preserve">Deliveries directly from farms (3) </t>
  </si>
  <si>
    <t xml:space="preserve">Lewerings direk vanaf plase (3) </t>
  </si>
  <si>
    <t xml:space="preserve">Netto versendings(+)/ontvangstes(-) </t>
  </si>
  <si>
    <t>Net dispatches(+)/receipts (-)</t>
  </si>
  <si>
    <t xml:space="preserve">Figures not comparable./Syfers nie vergelykbaar nie. </t>
  </si>
  <si>
    <t xml:space="preserve">       Monthly announcement of information / Maandelikse Bekendmaking van inligting (1)</t>
  </si>
  <si>
    <t xml:space="preserve">                                - heel koring</t>
  </si>
  <si>
    <t>30 Nov 2001</t>
  </si>
  <si>
    <t>1 Nov 2001</t>
  </si>
  <si>
    <t>Surplus(-)/Deficit(+) (6)</t>
  </si>
  <si>
    <t>Surplus(-)/Tekort(+) (6)</t>
  </si>
  <si>
    <t>(g) Voorraad geberg by: (7)</t>
  </si>
  <si>
    <t>(g) Stock stored at: (7)</t>
  </si>
  <si>
    <t>(8)</t>
  </si>
  <si>
    <t>Progressive/Progressief</t>
  </si>
  <si>
    <t>7 149</t>
  </si>
  <si>
    <t xml:space="preserve">The information system reports only on the actual movement of wheat in commercial structures, and must under no circumstances be construed as confirmation or an indication of ownership./Die inligtingstelsel rapporteer slegs oor </t>
  </si>
  <si>
    <t>die fisiese beweging van koring in kommersiële strukture, en moet geensins as 'n bevestiging of aanduiding van eiendomsreg geag word nie.</t>
  </si>
  <si>
    <t>The surplus/deficit figures are partly due to wheat dispatched for feed consumption, but utilised as human consumption./</t>
  </si>
  <si>
    <t>Die surplus/tekort syfers is gedeeltelik as gevolg van koring versend vir dierlike verbuik, maar aangewend as menslike verbruik.</t>
  </si>
  <si>
    <t xml:space="preserve">Producer deliveries directly from farms./Produsentelewerings direk vanaf plase:    </t>
  </si>
  <si>
    <t>Sep 2001</t>
  </si>
  <si>
    <t>Nov 2001</t>
  </si>
  <si>
    <t>Dec/Des 2001</t>
  </si>
  <si>
    <t>1 Dec/Des 2001</t>
  </si>
  <si>
    <t>Oct/Okt - Dec/Des 2001</t>
  </si>
  <si>
    <t>Prog. Oct/Okt - Dec/Des 2001</t>
  </si>
  <si>
    <t>Oct/Okt - Dec/Des 2000</t>
  </si>
  <si>
    <t>Prog. Oct/Okt - Dec/Des 2000</t>
  </si>
  <si>
    <t>31 Dec/Des 2000</t>
  </si>
  <si>
    <t>31 Dec/Des 2001</t>
  </si>
  <si>
    <t>1 860 141</t>
  </si>
  <si>
    <t>SMI-012002</t>
  </si>
  <si>
    <t>30/01/2002</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</si>
</sst>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00"/>
    <numFmt numFmtId="179" formatCode="0.0"/>
  </numFmts>
  <fonts count="12">
    <font>
      <sz val="10"/>
      <name val="Arial"/>
      <family val="0"/>
    </font>
    <font>
      <b/>
      <sz val="14"/>
      <name val="Arial"/>
      <family val="2"/>
    </font>
    <font>
      <u val="single"/>
      <sz val="10"/>
      <color indexed="12"/>
      <name val="Arial"/>
      <family val="0"/>
    </font>
    <font>
      <u val="single"/>
      <sz val="10"/>
      <color indexed="36"/>
      <name val="Arial"/>
      <family val="0"/>
    </font>
    <font>
      <sz val="14"/>
      <name val="Arial"/>
      <family val="0"/>
    </font>
    <font>
      <sz val="14"/>
      <color indexed="12"/>
      <name val="Arial"/>
      <family val="2"/>
    </font>
    <font>
      <i/>
      <sz val="14"/>
      <name val="Arial"/>
      <family val="2"/>
    </font>
    <font>
      <sz val="14"/>
      <color indexed="48"/>
      <name val="Arial"/>
      <family val="2"/>
    </font>
    <font>
      <b/>
      <sz val="16"/>
      <name val="Arial"/>
      <family val="2"/>
    </font>
    <font>
      <b/>
      <sz val="15"/>
      <name val="Arial"/>
      <family val="2"/>
    </font>
    <font>
      <sz val="15"/>
      <name val="Arial"/>
      <family val="2"/>
    </font>
    <font>
      <sz val="16"/>
      <name val="Arial"/>
      <family val="2"/>
    </font>
  </fonts>
  <fills count="2">
    <fill>
      <patternFill/>
    </fill>
    <fill>
      <patternFill patternType="gray125"/>
    </fill>
  </fills>
  <borders count="68">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color indexed="63"/>
      </bottom>
    </border>
    <border>
      <left style="thin"/>
      <right>
        <color indexed="63"/>
      </right>
      <top>
        <color indexed="63"/>
      </top>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color indexed="63"/>
      </bottom>
    </border>
    <border>
      <left style="thin"/>
      <right style="thick"/>
      <top style="medium"/>
      <bottom>
        <color indexed="63"/>
      </bottom>
    </border>
    <border>
      <left style="thin"/>
      <right style="medium"/>
      <top>
        <color indexed="63"/>
      </top>
      <bottom style="medium"/>
    </border>
    <border>
      <left style="thin"/>
      <right style="thin"/>
      <top>
        <color indexed="63"/>
      </top>
      <bottom style="medium"/>
    </border>
    <border>
      <left style="medium"/>
      <right style="thin"/>
      <top style="medium"/>
      <bottom style="thin"/>
    </border>
    <border>
      <left style="thin"/>
      <right style="thin"/>
      <top>
        <color indexed="63"/>
      </top>
      <bottom>
        <color indexed="63"/>
      </bottom>
    </border>
    <border>
      <left style="medium"/>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style="medium"/>
      <top style="thin"/>
      <bottom>
        <color indexed="63"/>
      </bottom>
    </border>
    <border>
      <left>
        <color indexed="63"/>
      </left>
      <right style="medium"/>
      <top>
        <color indexed="63"/>
      </top>
      <bottom style="thin"/>
    </border>
    <border>
      <left style="thin"/>
      <right style="medium"/>
      <top>
        <color indexed="63"/>
      </top>
      <bottom style="thin"/>
    </border>
    <border>
      <left>
        <color indexed="63"/>
      </left>
      <right>
        <color indexed="63"/>
      </right>
      <top style="thin"/>
      <bottom style="medium"/>
    </border>
    <border>
      <left style="thin"/>
      <right style="thin"/>
      <top style="thin"/>
      <bottom style="medium"/>
    </border>
    <border>
      <left style="medium"/>
      <right>
        <color indexed="63"/>
      </right>
      <top style="thin"/>
      <bottom style="medium"/>
    </border>
    <border>
      <left style="thin"/>
      <right style="medium"/>
      <top style="thin"/>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medium">
        <color indexed="8"/>
      </right>
      <top style="medium"/>
      <bottom>
        <color indexed="63"/>
      </bottom>
    </border>
    <border>
      <left style="thin">
        <color indexed="8"/>
      </left>
      <right style="medium">
        <color indexed="8"/>
      </right>
      <top>
        <color indexed="63"/>
      </top>
      <bottom style="mediu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thick"/>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6">
    <xf numFmtId="0" fontId="0" fillId="0" borderId="0" xfId="0" applyAlignment="1">
      <alignment/>
    </xf>
    <xf numFmtId="0" fontId="0" fillId="0" borderId="0" xfId="0" applyAlignment="1">
      <alignment/>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horizontal="left"/>
    </xf>
    <xf numFmtId="17" fontId="1" fillId="0" borderId="1" xfId="0" applyNumberFormat="1" applyFont="1" applyBorder="1" applyAlignment="1">
      <alignment horizontal="center"/>
    </xf>
    <xf numFmtId="17" fontId="1" fillId="0" borderId="2" xfId="0" applyNumberFormat="1" applyFont="1" applyBorder="1" applyAlignment="1">
      <alignment horizontal="center"/>
    </xf>
    <xf numFmtId="0" fontId="4" fillId="0" borderId="3" xfId="0" applyNumberFormat="1" applyFont="1" applyBorder="1" applyAlignment="1">
      <alignment horizontal="center"/>
    </xf>
    <xf numFmtId="0" fontId="4" fillId="0" borderId="4" xfId="0" applyNumberFormat="1" applyFont="1" applyBorder="1" applyAlignment="1">
      <alignment horizontal="center"/>
    </xf>
    <xf numFmtId="0" fontId="4" fillId="0" borderId="5" xfId="0" applyNumberFormat="1" applyFont="1" applyBorder="1" applyAlignment="1">
      <alignment horizontal="center"/>
    </xf>
    <xf numFmtId="17" fontId="4" fillId="0" borderId="6"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17" fontId="4" fillId="0" borderId="9" xfId="0" applyNumberFormat="1"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7" fontId="1" fillId="0" borderId="0" xfId="0" applyNumberFormat="1" applyFont="1" applyBorder="1" applyAlignment="1">
      <alignment horizontal="center"/>
    </xf>
    <xf numFmtId="0" fontId="4" fillId="0" borderId="1" xfId="0" applyFont="1" applyBorder="1" applyAlignment="1">
      <alignment/>
    </xf>
    <xf numFmtId="0" fontId="4" fillId="0" borderId="2" xfId="0" applyFont="1" applyBorder="1" applyAlignment="1">
      <alignment/>
    </xf>
    <xf numFmtId="0" fontId="4" fillId="0" borderId="2"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1" xfId="0" applyFont="1" applyBorder="1" applyAlignment="1">
      <alignment/>
    </xf>
    <xf numFmtId="0" fontId="1" fillId="0" borderId="13" xfId="0" applyFont="1" applyBorder="1" applyAlignment="1">
      <alignment/>
    </xf>
    <xf numFmtId="1" fontId="4" fillId="0" borderId="14" xfId="0" applyNumberFormat="1" applyFont="1" applyBorder="1" applyAlignment="1">
      <alignment/>
    </xf>
    <xf numFmtId="1" fontId="4" fillId="0" borderId="15" xfId="0" applyNumberFormat="1" applyFont="1" applyBorder="1" applyAlignment="1">
      <alignment/>
    </xf>
    <xf numFmtId="1" fontId="5" fillId="0" borderId="10" xfId="0" applyNumberFormat="1" applyFont="1" applyBorder="1" applyAlignment="1">
      <alignment/>
    </xf>
    <xf numFmtId="1" fontId="5" fillId="0" borderId="16" xfId="0" applyNumberFormat="1" applyFont="1" applyBorder="1" applyAlignment="1">
      <alignment/>
    </xf>
    <xf numFmtId="0" fontId="4" fillId="0" borderId="15" xfId="0" applyFont="1" applyBorder="1" applyAlignment="1">
      <alignment/>
    </xf>
    <xf numFmtId="0" fontId="4" fillId="0" borderId="17" xfId="0" applyFont="1" applyBorder="1" applyAlignment="1">
      <alignment/>
    </xf>
    <xf numFmtId="0" fontId="1" fillId="0" borderId="0" xfId="0" applyFont="1" applyBorder="1" applyAlignment="1">
      <alignment horizontal="right"/>
    </xf>
    <xf numFmtId="0" fontId="4" fillId="0" borderId="5" xfId="0" applyFont="1" applyBorder="1" applyAlignment="1">
      <alignment/>
    </xf>
    <xf numFmtId="0" fontId="4" fillId="0" borderId="0" xfId="0" applyFont="1" applyBorder="1" applyAlignment="1">
      <alignment horizontal="right"/>
    </xf>
    <xf numFmtId="1" fontId="5" fillId="0" borderId="1" xfId="0" applyNumberFormat="1" applyFont="1" applyBorder="1" applyAlignment="1">
      <alignment/>
    </xf>
    <xf numFmtId="1" fontId="5" fillId="0" borderId="18" xfId="0" applyNumberFormat="1" applyFont="1" applyBorder="1" applyAlignment="1">
      <alignment/>
    </xf>
    <xf numFmtId="1" fontId="5" fillId="0" borderId="11"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6" fillId="0" borderId="21" xfId="0" applyFont="1" applyBorder="1" applyAlignment="1">
      <alignment/>
    </xf>
    <xf numFmtId="0" fontId="4" fillId="0" borderId="22" xfId="0" applyFont="1" applyBorder="1" applyAlignment="1">
      <alignment/>
    </xf>
    <xf numFmtId="0" fontId="6" fillId="0" borderId="22" xfId="0" applyFont="1" applyBorder="1" applyAlignment="1">
      <alignment/>
    </xf>
    <xf numFmtId="1" fontId="4" fillId="0" borderId="3" xfId="0" applyNumberFormat="1" applyFont="1" applyBorder="1" applyAlignment="1">
      <alignment/>
    </xf>
    <xf numFmtId="1" fontId="4" fillId="0" borderId="19" xfId="0" applyNumberFormat="1" applyFont="1" applyBorder="1" applyAlignment="1">
      <alignment/>
    </xf>
    <xf numFmtId="1" fontId="5" fillId="0" borderId="23" xfId="0" applyNumberFormat="1" applyFont="1" applyBorder="1" applyAlignment="1" quotePrefix="1">
      <alignment horizontal="center"/>
    </xf>
    <xf numFmtId="0" fontId="4" fillId="0" borderId="24" xfId="0" applyFont="1" applyBorder="1" applyAlignment="1">
      <alignment/>
    </xf>
    <xf numFmtId="1" fontId="4" fillId="0" borderId="6" xfId="0" applyNumberFormat="1" applyFont="1" applyBorder="1" applyAlignment="1">
      <alignment/>
    </xf>
    <xf numFmtId="1" fontId="4" fillId="0" borderId="7" xfId="0" applyNumberFormat="1" applyFont="1" applyBorder="1" applyAlignment="1">
      <alignment/>
    </xf>
    <xf numFmtId="1" fontId="5" fillId="0" borderId="25" xfId="0" applyNumberFormat="1" applyFont="1" applyBorder="1" applyAlignment="1">
      <alignment/>
    </xf>
    <xf numFmtId="1" fontId="4" fillId="0" borderId="26" xfId="0" applyNumberFormat="1" applyFont="1" applyBorder="1" applyAlignment="1">
      <alignment/>
    </xf>
    <xf numFmtId="0" fontId="4" fillId="0" borderId="7" xfId="0" applyFont="1" applyBorder="1" applyAlignment="1">
      <alignment/>
    </xf>
    <xf numFmtId="0" fontId="4" fillId="0" borderId="12" xfId="0" applyFont="1" applyBorder="1" applyAlignment="1">
      <alignment/>
    </xf>
    <xf numFmtId="1" fontId="4" fillId="0" borderId="0" xfId="0" applyNumberFormat="1" applyFont="1" applyBorder="1" applyAlignment="1">
      <alignment/>
    </xf>
    <xf numFmtId="0" fontId="4" fillId="0" borderId="5" xfId="0" applyFont="1" applyBorder="1" applyAlignment="1">
      <alignment/>
    </xf>
    <xf numFmtId="1" fontId="5" fillId="0" borderId="14" xfId="0" applyNumberFormat="1" applyFont="1" applyBorder="1" applyAlignment="1">
      <alignment/>
    </xf>
    <xf numFmtId="0" fontId="4" fillId="0" borderId="21" xfId="0" applyFont="1" applyBorder="1" applyAlignment="1">
      <alignment/>
    </xf>
    <xf numFmtId="1" fontId="5" fillId="0" borderId="27" xfId="0" applyNumberFormat="1" applyFont="1" applyBorder="1" applyAlignment="1">
      <alignment/>
    </xf>
    <xf numFmtId="1" fontId="5" fillId="0" borderId="19" xfId="0" applyNumberFormat="1" applyFont="1" applyBorder="1" applyAlignment="1">
      <alignment/>
    </xf>
    <xf numFmtId="0" fontId="4" fillId="0" borderId="28" xfId="0" applyFont="1" applyBorder="1" applyAlignment="1">
      <alignment/>
    </xf>
    <xf numFmtId="0" fontId="6" fillId="0" borderId="29" xfId="0" applyFont="1" applyBorder="1" applyAlignment="1">
      <alignment/>
    </xf>
    <xf numFmtId="1" fontId="4" fillId="0" borderId="30" xfId="0" applyNumberFormat="1" applyFont="1" applyBorder="1" applyAlignment="1">
      <alignment/>
    </xf>
    <xf numFmtId="1" fontId="4" fillId="0" borderId="31" xfId="0" applyNumberFormat="1" applyFont="1" applyBorder="1" applyAlignment="1">
      <alignment/>
    </xf>
    <xf numFmtId="1" fontId="5" fillId="0" borderId="32" xfId="0" applyNumberFormat="1" applyFont="1" applyBorder="1" applyAlignment="1">
      <alignment/>
    </xf>
    <xf numFmtId="0" fontId="4" fillId="0" borderId="31" xfId="0" applyFont="1" applyBorder="1" applyAlignment="1">
      <alignment/>
    </xf>
    <xf numFmtId="0" fontId="4" fillId="0" borderId="33" xfId="0" applyFont="1" applyBorder="1" applyAlignment="1">
      <alignment horizontal="center"/>
    </xf>
    <xf numFmtId="0" fontId="4" fillId="0" borderId="34" xfId="0" applyFont="1" applyBorder="1" applyAlignment="1">
      <alignment/>
    </xf>
    <xf numFmtId="0" fontId="6" fillId="0" borderId="34" xfId="0" applyFont="1" applyBorder="1" applyAlignment="1">
      <alignment/>
    </xf>
    <xf numFmtId="0" fontId="6" fillId="0" borderId="0" xfId="0" applyFont="1" applyBorder="1" applyAlignment="1">
      <alignment/>
    </xf>
    <xf numFmtId="0" fontId="6" fillId="0" borderId="13" xfId="0" applyFont="1" applyBorder="1" applyAlignment="1">
      <alignment/>
    </xf>
    <xf numFmtId="1" fontId="4" fillId="0" borderId="35" xfId="0" applyNumberFormat="1" applyFont="1" applyBorder="1" applyAlignment="1">
      <alignment/>
    </xf>
    <xf numFmtId="1" fontId="4" fillId="0" borderId="33" xfId="0" applyNumberFormat="1" applyFont="1" applyBorder="1" applyAlignment="1">
      <alignment/>
    </xf>
    <xf numFmtId="1" fontId="5" fillId="0" borderId="36" xfId="0" applyNumberFormat="1" applyFont="1" applyBorder="1" applyAlignment="1">
      <alignment/>
    </xf>
    <xf numFmtId="1" fontId="5" fillId="0" borderId="28" xfId="0" applyNumberFormat="1" applyFont="1" applyBorder="1" applyAlignment="1">
      <alignment/>
    </xf>
    <xf numFmtId="0" fontId="4" fillId="0" borderId="33" xfId="0" applyFont="1" applyBorder="1" applyAlignment="1">
      <alignment/>
    </xf>
    <xf numFmtId="0" fontId="6" fillId="0" borderId="37" xfId="0" applyFont="1" applyBorder="1" applyAlignment="1">
      <alignment/>
    </xf>
    <xf numFmtId="0" fontId="6" fillId="0" borderId="38" xfId="0" applyFont="1" applyBorder="1" applyAlignment="1">
      <alignment/>
    </xf>
    <xf numFmtId="0" fontId="6" fillId="0" borderId="39" xfId="0" applyFont="1" applyBorder="1" applyAlignment="1">
      <alignment/>
    </xf>
    <xf numFmtId="0" fontId="4" fillId="0" borderId="38" xfId="0" applyFont="1" applyBorder="1" applyAlignment="1">
      <alignment/>
    </xf>
    <xf numFmtId="1" fontId="4" fillId="0" borderId="40" xfId="0" applyNumberFormat="1" applyFont="1" applyBorder="1" applyAlignment="1">
      <alignment/>
    </xf>
    <xf numFmtId="0" fontId="4" fillId="0" borderId="40" xfId="0" applyFont="1" applyBorder="1" applyAlignment="1">
      <alignment/>
    </xf>
    <xf numFmtId="0" fontId="4" fillId="0" borderId="37" xfId="0" applyFont="1" applyBorder="1" applyAlignment="1">
      <alignment/>
    </xf>
    <xf numFmtId="0" fontId="4" fillId="0" borderId="28" xfId="0" applyFont="1" applyBorder="1" applyAlignment="1">
      <alignment horizontal="center"/>
    </xf>
    <xf numFmtId="0" fontId="4" fillId="0" borderId="13" xfId="0" applyFont="1" applyBorder="1" applyAlignment="1">
      <alignment horizontal="right"/>
    </xf>
    <xf numFmtId="0" fontId="4" fillId="0" borderId="3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1" fontId="5" fillId="0" borderId="5" xfId="0" applyNumberFormat="1" applyFont="1" applyBorder="1" applyAlignment="1">
      <alignment/>
    </xf>
    <xf numFmtId="0" fontId="4" fillId="0" borderId="41" xfId="0" applyFont="1" applyBorder="1" applyAlignment="1">
      <alignment horizontal="right"/>
    </xf>
    <xf numFmtId="0" fontId="4" fillId="0" borderId="9" xfId="0" applyFont="1" applyBorder="1" applyAlignment="1">
      <alignment horizontal="right"/>
    </xf>
    <xf numFmtId="1" fontId="5" fillId="0" borderId="0" xfId="0" applyNumberFormat="1" applyFont="1" applyBorder="1" applyAlignment="1">
      <alignment/>
    </xf>
    <xf numFmtId="1" fontId="4" fillId="0" borderId="42" xfId="0" applyNumberFormat="1" applyFont="1" applyBorder="1" applyAlignment="1">
      <alignment/>
    </xf>
    <xf numFmtId="1" fontId="4" fillId="0" borderId="18" xfId="0" applyNumberFormat="1" applyFont="1" applyBorder="1" applyAlignment="1">
      <alignment/>
    </xf>
    <xf numFmtId="1" fontId="5" fillId="0" borderId="43" xfId="0" applyNumberFormat="1" applyFont="1" applyBorder="1" applyAlignment="1">
      <alignment/>
    </xf>
    <xf numFmtId="1" fontId="4" fillId="0" borderId="16" xfId="0" applyNumberFormat="1" applyFont="1" applyBorder="1" applyAlignment="1">
      <alignment/>
    </xf>
    <xf numFmtId="0" fontId="4" fillId="0" borderId="44" xfId="0" applyFont="1" applyBorder="1" applyAlignment="1">
      <alignment/>
    </xf>
    <xf numFmtId="0" fontId="6" fillId="0" borderId="37" xfId="0" applyFont="1" applyBorder="1" applyAlignment="1">
      <alignment horizontal="right"/>
    </xf>
    <xf numFmtId="0" fontId="1" fillId="0" borderId="13" xfId="0" applyFont="1" applyBorder="1" applyAlignment="1">
      <alignment horizontal="left"/>
    </xf>
    <xf numFmtId="0" fontId="1" fillId="0" borderId="5" xfId="0" applyFont="1" applyBorder="1" applyAlignment="1">
      <alignment horizontal="left"/>
    </xf>
    <xf numFmtId="1" fontId="7" fillId="0" borderId="42" xfId="0" applyNumberFormat="1" applyFont="1" applyBorder="1" applyAlignment="1">
      <alignment/>
    </xf>
    <xf numFmtId="1" fontId="7" fillId="0" borderId="18" xfId="0" applyNumberFormat="1" applyFont="1" applyBorder="1" applyAlignment="1">
      <alignment/>
    </xf>
    <xf numFmtId="0" fontId="4" fillId="0" borderId="45" xfId="0" applyFont="1" applyBorder="1" applyAlignment="1">
      <alignment/>
    </xf>
    <xf numFmtId="0" fontId="4" fillId="0" borderId="38" xfId="0" applyFont="1" applyBorder="1" applyAlignment="1">
      <alignment horizontal="right"/>
    </xf>
    <xf numFmtId="1" fontId="5" fillId="0" borderId="42" xfId="0" applyNumberFormat="1" applyFont="1" applyBorder="1" applyAlignment="1">
      <alignment/>
    </xf>
    <xf numFmtId="0" fontId="4" fillId="0" borderId="10" xfId="0" applyFont="1" applyBorder="1" applyAlignment="1">
      <alignment/>
    </xf>
    <xf numFmtId="0" fontId="1" fillId="0" borderId="1" xfId="0" applyFont="1" applyBorder="1" applyAlignment="1">
      <alignment/>
    </xf>
    <xf numFmtId="0" fontId="4" fillId="0" borderId="2" xfId="0" applyFont="1" applyBorder="1" applyAlignment="1">
      <alignment/>
    </xf>
    <xf numFmtId="1" fontId="4" fillId="0" borderId="34" xfId="0" applyNumberFormat="1" applyFont="1" applyBorder="1" applyAlignment="1">
      <alignment/>
    </xf>
    <xf numFmtId="0" fontId="4" fillId="0" borderId="13" xfId="0" applyFont="1" applyBorder="1" applyAlignment="1">
      <alignment/>
    </xf>
    <xf numFmtId="0" fontId="1" fillId="0" borderId="41" xfId="0" applyFont="1" applyBorder="1" applyAlignment="1">
      <alignment horizontal="left"/>
    </xf>
    <xf numFmtId="0" fontId="1" fillId="0" borderId="9" xfId="0" applyFont="1" applyBorder="1" applyAlignment="1">
      <alignment horizontal="left"/>
    </xf>
    <xf numFmtId="1" fontId="4" fillId="0" borderId="10" xfId="0" applyNumberFormat="1" applyFont="1" applyBorder="1" applyAlignment="1">
      <alignment/>
    </xf>
    <xf numFmtId="0" fontId="1" fillId="0" borderId="9" xfId="0" applyFont="1" applyBorder="1" applyAlignment="1" quotePrefix="1">
      <alignment horizontal="right"/>
    </xf>
    <xf numFmtId="0" fontId="1" fillId="0" borderId="9" xfId="0" applyFont="1" applyBorder="1" applyAlignment="1">
      <alignment horizontal="right"/>
    </xf>
    <xf numFmtId="0" fontId="4" fillId="0" borderId="8" xfId="0" applyFont="1" applyBorder="1" applyAlignment="1">
      <alignment/>
    </xf>
    <xf numFmtId="0" fontId="1" fillId="0" borderId="1" xfId="0" applyFont="1" applyBorder="1" applyAlignment="1">
      <alignment horizontal="left"/>
    </xf>
    <xf numFmtId="0" fontId="1" fillId="0" borderId="2" xfId="0" applyFont="1" applyBorder="1" applyAlignment="1">
      <alignment horizontal="left"/>
    </xf>
    <xf numFmtId="0" fontId="4" fillId="0" borderId="2" xfId="0" applyFont="1" applyBorder="1" applyAlignment="1">
      <alignment/>
    </xf>
    <xf numFmtId="0" fontId="1" fillId="0" borderId="11" xfId="0" applyFont="1" applyBorder="1" applyAlignment="1">
      <alignment horizontal="left"/>
    </xf>
    <xf numFmtId="1" fontId="4" fillId="0" borderId="2" xfId="0" applyNumberFormat="1" applyFont="1" applyBorder="1" applyAlignment="1">
      <alignment/>
    </xf>
    <xf numFmtId="1" fontId="4" fillId="0" borderId="4" xfId="0" applyNumberFormat="1" applyFont="1" applyBorder="1" applyAlignment="1">
      <alignment/>
    </xf>
    <xf numFmtId="1" fontId="5" fillId="0" borderId="20" xfId="0" applyNumberFormat="1" applyFont="1" applyBorder="1" applyAlignment="1">
      <alignment/>
    </xf>
    <xf numFmtId="0" fontId="1" fillId="0" borderId="2" xfId="0" applyFont="1" applyBorder="1" applyAlignment="1" quotePrefix="1">
      <alignment horizontal="right"/>
    </xf>
    <xf numFmtId="0" fontId="4" fillId="0" borderId="0" xfId="0" applyFont="1" applyBorder="1" applyAlignment="1">
      <alignment/>
    </xf>
    <xf numFmtId="1" fontId="4" fillId="0" borderId="28" xfId="0" applyNumberFormat="1" applyFont="1" applyBorder="1" applyAlignment="1">
      <alignment/>
    </xf>
    <xf numFmtId="1" fontId="5" fillId="0" borderId="34" xfId="0" applyNumberFormat="1" applyFont="1" applyBorder="1" applyAlignment="1">
      <alignment/>
    </xf>
    <xf numFmtId="0" fontId="1" fillId="0" borderId="0" xfId="0" applyFont="1" applyBorder="1" applyAlignment="1" quotePrefix="1">
      <alignment horizontal="right"/>
    </xf>
    <xf numFmtId="0" fontId="1" fillId="0" borderId="5" xfId="0" applyFont="1" applyBorder="1" applyAlignment="1">
      <alignment horizontal="right"/>
    </xf>
    <xf numFmtId="1" fontId="5" fillId="0" borderId="36" xfId="0" applyNumberFormat="1" applyFont="1" applyBorder="1" applyAlignment="1" quotePrefix="1">
      <alignment horizontal="right"/>
    </xf>
    <xf numFmtId="1" fontId="5" fillId="0" borderId="46" xfId="0" applyNumberFormat="1" applyFont="1" applyBorder="1" applyAlignment="1" quotePrefix="1">
      <alignment horizontal="right"/>
    </xf>
    <xf numFmtId="0" fontId="4" fillId="0" borderId="9" xfId="0" applyFont="1" applyBorder="1" applyAlignment="1">
      <alignment/>
    </xf>
    <xf numFmtId="0" fontId="4" fillId="0" borderId="9" xfId="0" applyFont="1" applyBorder="1" applyAlignment="1">
      <alignment/>
    </xf>
    <xf numFmtId="0" fontId="1" fillId="0" borderId="8" xfId="0" applyFont="1" applyBorder="1" applyAlignment="1">
      <alignment horizontal="left"/>
    </xf>
    <xf numFmtId="1" fontId="5" fillId="0" borderId="47" xfId="0" applyNumberFormat="1" applyFont="1" applyBorder="1" applyAlignment="1">
      <alignment/>
    </xf>
    <xf numFmtId="1" fontId="5" fillId="0" borderId="48" xfId="0" applyNumberFormat="1" applyFont="1" applyBorder="1" applyAlignment="1">
      <alignment/>
    </xf>
    <xf numFmtId="0" fontId="4" fillId="0" borderId="9" xfId="0" applyFont="1" applyBorder="1" applyAlignment="1">
      <alignment/>
    </xf>
    <xf numFmtId="49" fontId="4" fillId="0" borderId="0" xfId="0" applyNumberFormat="1" applyFont="1" applyAlignment="1">
      <alignment/>
    </xf>
    <xf numFmtId="0" fontId="4" fillId="0" borderId="0" xfId="0" applyFont="1" applyAlignment="1">
      <alignment/>
    </xf>
    <xf numFmtId="0" fontId="4" fillId="0" borderId="0" xfId="0" applyFont="1" applyAlignment="1">
      <alignment horizontal="left" indent="1"/>
    </xf>
    <xf numFmtId="0" fontId="4" fillId="0" borderId="0" xfId="0" applyFont="1" applyAlignment="1" quotePrefix="1">
      <alignment/>
    </xf>
    <xf numFmtId="0" fontId="4" fillId="0" borderId="0" xfId="0" applyFont="1" applyAlignment="1">
      <alignment/>
    </xf>
    <xf numFmtId="49" fontId="4" fillId="0" borderId="0" xfId="0" applyNumberFormat="1" applyFont="1" applyAlignment="1" quotePrefix="1">
      <alignment/>
    </xf>
    <xf numFmtId="0" fontId="4" fillId="0" borderId="0" xfId="0" applyFont="1" applyAlignment="1">
      <alignment horizontal="left"/>
    </xf>
    <xf numFmtId="0" fontId="10" fillId="0" borderId="0" xfId="0" applyFont="1" applyBorder="1" applyAlignment="1">
      <alignment/>
    </xf>
    <xf numFmtId="0" fontId="10" fillId="0" borderId="0" xfId="0" applyFont="1" applyAlignment="1">
      <alignment/>
    </xf>
    <xf numFmtId="0" fontId="4" fillId="0" borderId="22" xfId="0" applyFont="1" applyBorder="1" applyAlignment="1">
      <alignment/>
    </xf>
    <xf numFmtId="0" fontId="4" fillId="0" borderId="38" xfId="0" applyFont="1" applyBorder="1" applyAlignment="1">
      <alignment/>
    </xf>
    <xf numFmtId="1" fontId="4" fillId="0" borderId="10" xfId="0" applyNumberFormat="1" applyFont="1" applyBorder="1" applyAlignment="1">
      <alignment horizontal="right"/>
    </xf>
    <xf numFmtId="0" fontId="1" fillId="0" borderId="13" xfId="0" applyFont="1" applyBorder="1" applyAlignment="1">
      <alignment horizontal="right"/>
    </xf>
    <xf numFmtId="0" fontId="1" fillId="0" borderId="11" xfId="0" applyFont="1" applyBorder="1" applyAlignment="1">
      <alignment horizontal="right"/>
    </xf>
    <xf numFmtId="49" fontId="4" fillId="0" borderId="10" xfId="0" applyNumberFormat="1" applyFont="1" applyBorder="1" applyAlignment="1">
      <alignment horizontal="right"/>
    </xf>
    <xf numFmtId="0" fontId="0" fillId="0" borderId="5" xfId="0" applyBorder="1" applyAlignment="1">
      <alignment/>
    </xf>
    <xf numFmtId="1" fontId="5" fillId="0" borderId="9" xfId="0" applyNumberFormat="1" applyFont="1" applyBorder="1" applyAlignment="1">
      <alignment/>
    </xf>
    <xf numFmtId="0" fontId="4" fillId="0" borderId="0" xfId="0" applyFont="1" applyBorder="1" applyAlignment="1" quotePrefix="1">
      <alignment/>
    </xf>
    <xf numFmtId="1" fontId="5" fillId="0" borderId="23" xfId="0" applyNumberFormat="1" applyFont="1" applyBorder="1" applyAlignment="1" quotePrefix="1">
      <alignment horizontal="right"/>
    </xf>
    <xf numFmtId="1" fontId="5" fillId="0" borderId="14" xfId="0" applyNumberFormat="1" applyFont="1" applyBorder="1" applyAlignment="1" quotePrefix="1">
      <alignment horizontal="right"/>
    </xf>
    <xf numFmtId="1" fontId="5" fillId="0" borderId="18" xfId="0" applyNumberFormat="1" applyFont="1" applyBorder="1" applyAlignment="1" quotePrefix="1">
      <alignment horizontal="right"/>
    </xf>
    <xf numFmtId="1" fontId="4" fillId="0" borderId="3" xfId="0" applyNumberFormat="1" applyFont="1" applyBorder="1" applyAlignment="1" quotePrefix="1">
      <alignment horizontal="right"/>
    </xf>
    <xf numFmtId="1" fontId="4" fillId="0" borderId="19" xfId="0" applyNumberFormat="1" applyFont="1" applyBorder="1" applyAlignment="1" quotePrefix="1">
      <alignment horizontal="right"/>
    </xf>
    <xf numFmtId="1" fontId="4" fillId="0" borderId="6" xfId="0" applyNumberFormat="1" applyFont="1" applyBorder="1" applyAlignment="1">
      <alignment horizontal="right"/>
    </xf>
    <xf numFmtId="1" fontId="4" fillId="0" borderId="26" xfId="0" applyNumberFormat="1" applyFont="1" applyBorder="1" applyAlignment="1">
      <alignment horizontal="right"/>
    </xf>
    <xf numFmtId="1" fontId="5" fillId="0" borderId="43" xfId="0" applyNumberFormat="1" applyFont="1" applyBorder="1" applyAlignment="1" quotePrefix="1">
      <alignment horizontal="right"/>
    </xf>
    <xf numFmtId="1" fontId="4" fillId="0" borderId="30" xfId="0" applyNumberFormat="1" applyFont="1" applyBorder="1" applyAlignment="1">
      <alignment horizontal="right"/>
    </xf>
    <xf numFmtId="1" fontId="4" fillId="0" borderId="31" xfId="0" applyNumberFormat="1" applyFont="1" applyBorder="1" applyAlignment="1">
      <alignment horizontal="right"/>
    </xf>
    <xf numFmtId="1" fontId="4" fillId="0" borderId="35" xfId="0" applyNumberFormat="1" applyFont="1" applyBorder="1" applyAlignment="1">
      <alignment horizontal="right"/>
    </xf>
    <xf numFmtId="1" fontId="4" fillId="0" borderId="33" xfId="0" applyNumberFormat="1" applyFont="1" applyBorder="1" applyAlignment="1">
      <alignment horizontal="right"/>
    </xf>
    <xf numFmtId="1" fontId="4" fillId="0" borderId="35" xfId="0" applyNumberFormat="1" applyFont="1" applyBorder="1" applyAlignment="1" quotePrefix="1">
      <alignment horizontal="right"/>
    </xf>
    <xf numFmtId="1" fontId="4" fillId="0" borderId="40" xfId="0" applyNumberFormat="1" applyFont="1" applyBorder="1" applyAlignment="1" quotePrefix="1">
      <alignment horizontal="right"/>
    </xf>
    <xf numFmtId="1" fontId="4" fillId="0" borderId="30" xfId="0" applyNumberFormat="1" applyFont="1" applyBorder="1" applyAlignment="1" quotePrefix="1">
      <alignment horizontal="right"/>
    </xf>
    <xf numFmtId="1" fontId="4" fillId="0" borderId="33" xfId="0" applyNumberFormat="1" applyFont="1" applyBorder="1" applyAlignment="1" quotePrefix="1">
      <alignment horizontal="right"/>
    </xf>
    <xf numFmtId="1" fontId="4" fillId="0" borderId="7" xfId="0" applyNumberFormat="1" applyFont="1" applyBorder="1" applyAlignment="1">
      <alignment horizontal="right"/>
    </xf>
    <xf numFmtId="1" fontId="4" fillId="0" borderId="6" xfId="0" applyNumberFormat="1" applyFont="1" applyBorder="1" applyAlignment="1" quotePrefix="1">
      <alignment horizontal="right"/>
    </xf>
    <xf numFmtId="1" fontId="4" fillId="0" borderId="26" xfId="0" applyNumberFormat="1" applyFont="1" applyBorder="1" applyAlignment="1" quotePrefix="1">
      <alignment horizontal="right"/>
    </xf>
    <xf numFmtId="1" fontId="4" fillId="0" borderId="7" xfId="0" applyNumberFormat="1" applyFont="1" applyBorder="1" applyAlignment="1" quotePrefix="1">
      <alignment horizontal="right"/>
    </xf>
    <xf numFmtId="1" fontId="5" fillId="0" borderId="25" xfId="0" applyNumberFormat="1" applyFont="1" applyBorder="1" applyAlignment="1" quotePrefix="1">
      <alignment horizontal="right"/>
    </xf>
    <xf numFmtId="1" fontId="5" fillId="0" borderId="13" xfId="0" applyNumberFormat="1" applyFont="1" applyBorder="1" applyAlignment="1">
      <alignment/>
    </xf>
    <xf numFmtId="1" fontId="5" fillId="0" borderId="46" xfId="0" applyNumberFormat="1" applyFont="1" applyBorder="1" applyAlignment="1">
      <alignment/>
    </xf>
    <xf numFmtId="1" fontId="5" fillId="0" borderId="49" xfId="0" applyNumberFormat="1" applyFont="1" applyBorder="1" applyAlignment="1">
      <alignment/>
    </xf>
    <xf numFmtId="1" fontId="5" fillId="0" borderId="50" xfId="0" applyNumberFormat="1" applyFont="1" applyBorder="1" applyAlignment="1">
      <alignment/>
    </xf>
    <xf numFmtId="0" fontId="4" fillId="0" borderId="0" xfId="0" applyFont="1" applyAlignment="1">
      <alignment horizontal="left"/>
    </xf>
    <xf numFmtId="17" fontId="4" fillId="0" borderId="0" xfId="0" applyNumberFormat="1" applyFont="1" applyBorder="1" applyAlignment="1">
      <alignment horizontal="right"/>
    </xf>
    <xf numFmtId="0" fontId="4" fillId="0" borderId="0" xfId="0" applyFont="1" applyAlignment="1">
      <alignment horizontal="right"/>
    </xf>
    <xf numFmtId="0" fontId="4" fillId="0" borderId="51" xfId="0" applyFont="1" applyBorder="1" applyAlignment="1">
      <alignment horizontal="right" wrapText="1"/>
    </xf>
    <xf numFmtId="0" fontId="4" fillId="0" borderId="52" xfId="0" applyFont="1" applyBorder="1" applyAlignment="1">
      <alignment horizontal="right" wrapText="1"/>
    </xf>
    <xf numFmtId="0" fontId="4" fillId="0" borderId="53" xfId="0" applyFont="1" applyBorder="1" applyAlignment="1">
      <alignment wrapText="1"/>
    </xf>
    <xf numFmtId="3" fontId="8" fillId="0" borderId="13" xfId="0" applyNumberFormat="1" applyFont="1" applyBorder="1" applyAlignment="1">
      <alignment horizontal="center"/>
    </xf>
    <xf numFmtId="3" fontId="8" fillId="0" borderId="0" xfId="0" applyNumberFormat="1" applyFont="1" applyBorder="1" applyAlignment="1">
      <alignment horizontal="center"/>
    </xf>
    <xf numFmtId="3" fontId="8" fillId="0" borderId="5" xfId="0" applyNumberFormat="1"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4" fillId="0" borderId="0" xfId="0" applyFont="1" applyBorder="1" applyAlignment="1" quotePrefix="1">
      <alignment/>
    </xf>
    <xf numFmtId="179" fontId="5" fillId="0" borderId="36" xfId="0" applyNumberFormat="1" applyFont="1" applyBorder="1" applyAlignment="1" quotePrefix="1">
      <alignment horizontal="center"/>
    </xf>
    <xf numFmtId="179" fontId="5" fillId="0" borderId="46" xfId="0" applyNumberFormat="1" applyFont="1" applyBorder="1" applyAlignment="1" quotePrefix="1">
      <alignment horizontal="center"/>
    </xf>
    <xf numFmtId="179" fontId="5" fillId="0" borderId="50" xfId="0" applyNumberFormat="1" applyFont="1" applyBorder="1" applyAlignment="1" quotePrefix="1">
      <alignment horizontal="center"/>
    </xf>
    <xf numFmtId="0" fontId="4" fillId="0" borderId="2" xfId="0" applyNumberFormat="1" applyFont="1" applyBorder="1" applyAlignment="1">
      <alignment horizontal="center"/>
    </xf>
    <xf numFmtId="0" fontId="4" fillId="0" borderId="54" xfId="0" applyFont="1" applyBorder="1" applyAlignment="1">
      <alignment horizontal="center"/>
    </xf>
    <xf numFmtId="0" fontId="4" fillId="0" borderId="54"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Font="1" applyBorder="1" applyAlignment="1" quotePrefix="1">
      <alignment horizontal="center"/>
    </xf>
    <xf numFmtId="17" fontId="4" fillId="0" borderId="56" xfId="0" applyNumberFormat="1" applyFont="1" applyBorder="1" applyAlignment="1">
      <alignment horizontal="center"/>
    </xf>
    <xf numFmtId="179" fontId="5" fillId="0" borderId="56" xfId="0" applyNumberFormat="1" applyFont="1" applyBorder="1" applyAlignment="1">
      <alignment horizontal="right"/>
    </xf>
    <xf numFmtId="1" fontId="5" fillId="0" borderId="12" xfId="0" applyNumberFormat="1" applyFont="1" applyBorder="1" applyAlignment="1">
      <alignment/>
    </xf>
    <xf numFmtId="1" fontId="4" fillId="0" borderId="42" xfId="0" applyNumberFormat="1" applyFont="1" applyBorder="1" applyAlignment="1">
      <alignment horizontal="left"/>
    </xf>
    <xf numFmtId="179" fontId="5" fillId="0" borderId="42" xfId="0" applyNumberFormat="1" applyFont="1" applyBorder="1" applyAlignment="1" quotePrefix="1">
      <alignment horizontal="center"/>
    </xf>
    <xf numFmtId="179" fontId="5" fillId="0" borderId="1" xfId="0" applyNumberFormat="1" applyFont="1" applyBorder="1" applyAlignment="1">
      <alignment horizontal="right"/>
    </xf>
    <xf numFmtId="179" fontId="5" fillId="0" borderId="55" xfId="0" applyNumberFormat="1" applyFont="1" applyBorder="1" applyAlignment="1" quotePrefix="1">
      <alignment horizontal="center"/>
    </xf>
    <xf numFmtId="1" fontId="5" fillId="0" borderId="17" xfId="0" applyNumberFormat="1" applyFont="1" applyBorder="1" applyAlignment="1">
      <alignment/>
    </xf>
    <xf numFmtId="1" fontId="5" fillId="0" borderId="21" xfId="0" applyNumberFormat="1" applyFont="1" applyBorder="1" applyAlignment="1">
      <alignment/>
    </xf>
    <xf numFmtId="1" fontId="5" fillId="0" borderId="37" xfId="0" applyNumberFormat="1" applyFont="1" applyBorder="1" applyAlignment="1">
      <alignment/>
    </xf>
    <xf numFmtId="179" fontId="5" fillId="0" borderId="57" xfId="0" applyNumberFormat="1" applyFont="1" applyBorder="1" applyAlignment="1">
      <alignment horizontal="right"/>
    </xf>
    <xf numFmtId="179" fontId="5" fillId="0" borderId="58" xfId="0" applyNumberFormat="1" applyFont="1" applyBorder="1" applyAlignment="1">
      <alignment horizontal="right"/>
    </xf>
    <xf numFmtId="179" fontId="5" fillId="0" borderId="54" xfId="0" applyNumberFormat="1" applyFont="1" applyBorder="1" applyAlignment="1">
      <alignment horizontal="right"/>
    </xf>
    <xf numFmtId="179" fontId="5" fillId="0" borderId="55" xfId="0" applyNumberFormat="1" applyFont="1" applyBorder="1" applyAlignment="1">
      <alignment horizontal="right"/>
    </xf>
    <xf numFmtId="179" fontId="5" fillId="0" borderId="56" xfId="0" applyNumberFormat="1" applyFont="1" applyBorder="1" applyAlignment="1" quotePrefix="1">
      <alignment horizontal="center"/>
    </xf>
    <xf numFmtId="179" fontId="5" fillId="0" borderId="54" xfId="0" applyNumberFormat="1" applyFont="1" applyBorder="1" applyAlignment="1" quotePrefix="1">
      <alignment horizontal="center"/>
    </xf>
    <xf numFmtId="1" fontId="5" fillId="0" borderId="57" xfId="0" applyNumberFormat="1" applyFont="1" applyBorder="1" applyAlignment="1" quotePrefix="1">
      <alignment horizontal="center"/>
    </xf>
    <xf numFmtId="17" fontId="4" fillId="0" borderId="0" xfId="0" applyNumberFormat="1" applyFont="1" applyBorder="1" applyAlignment="1" quotePrefix="1">
      <alignment horizontal="right"/>
    </xf>
    <xf numFmtId="0" fontId="4" fillId="0" borderId="59" xfId="0" applyFont="1" applyBorder="1" applyAlignment="1">
      <alignment horizontal="right" wrapText="1"/>
    </xf>
    <xf numFmtId="0" fontId="4" fillId="0" borderId="60" xfId="0" applyFont="1" applyBorder="1" applyAlignment="1">
      <alignment horizontal="right" wrapText="1"/>
    </xf>
    <xf numFmtId="1" fontId="5" fillId="0" borderId="61" xfId="0" applyNumberFormat="1" applyFont="1" applyBorder="1" applyAlignment="1">
      <alignment/>
    </xf>
    <xf numFmtId="1" fontId="5" fillId="0" borderId="62" xfId="0" applyNumberFormat="1" applyFont="1" applyBorder="1" applyAlignment="1">
      <alignment/>
    </xf>
    <xf numFmtId="0" fontId="4" fillId="0" borderId="0" xfId="0" applyFont="1" applyAlignment="1">
      <alignment/>
    </xf>
    <xf numFmtId="0" fontId="4" fillId="0" borderId="0" xfId="0" applyFont="1" applyBorder="1" applyAlignment="1" quotePrefix="1">
      <alignment horizontal="right"/>
    </xf>
    <xf numFmtId="0" fontId="11" fillId="0" borderId="0" xfId="0" applyFont="1" applyBorder="1" applyAlignment="1">
      <alignment horizontal="left"/>
    </xf>
    <xf numFmtId="0" fontId="8" fillId="0" borderId="0" xfId="0" applyFont="1" applyBorder="1" applyAlignment="1">
      <alignment horizontal="left"/>
    </xf>
    <xf numFmtId="0" fontId="8" fillId="0" borderId="0" xfId="0" applyFont="1" applyBorder="1" applyAlignment="1" quotePrefix="1">
      <alignment horizontal="left"/>
    </xf>
    <xf numFmtId="0" fontId="11" fillId="0" borderId="0" xfId="0" applyFont="1" applyAlignment="1">
      <alignment horizontal="left"/>
    </xf>
    <xf numFmtId="0" fontId="11" fillId="0" borderId="0" xfId="0" applyFont="1" applyBorder="1" applyAlignment="1">
      <alignment/>
    </xf>
    <xf numFmtId="0" fontId="11" fillId="0" borderId="0" xfId="0" applyFont="1" applyAlignment="1">
      <alignment/>
    </xf>
    <xf numFmtId="1" fontId="5" fillId="0" borderId="63" xfId="0" applyNumberFormat="1" applyFont="1" applyBorder="1" applyAlignment="1">
      <alignment/>
    </xf>
    <xf numFmtId="1" fontId="4" fillId="0" borderId="64" xfId="0" applyNumberFormat="1" applyFont="1" applyBorder="1" applyAlignment="1">
      <alignment wrapText="1"/>
    </xf>
    <xf numFmtId="0" fontId="4" fillId="0" borderId="64" xfId="0" applyFont="1" applyBorder="1" applyAlignment="1">
      <alignment wrapText="1"/>
    </xf>
    <xf numFmtId="1" fontId="5" fillId="0" borderId="65" xfId="0" applyNumberFormat="1" applyFont="1" applyBorder="1" applyAlignment="1">
      <alignment/>
    </xf>
    <xf numFmtId="1" fontId="4" fillId="0" borderId="13" xfId="0" applyNumberFormat="1" applyFont="1" applyBorder="1" applyAlignment="1">
      <alignment/>
    </xf>
    <xf numFmtId="1" fontId="5" fillId="0" borderId="54" xfId="0" applyNumberFormat="1" applyFont="1" applyBorder="1" applyAlignment="1">
      <alignment/>
    </xf>
    <xf numFmtId="1" fontId="5" fillId="0" borderId="23" xfId="0" applyNumberFormat="1" applyFont="1" applyBorder="1" applyAlignment="1">
      <alignment/>
    </xf>
    <xf numFmtId="1" fontId="5" fillId="0" borderId="66" xfId="0" applyNumberFormat="1" applyFont="1" applyBorder="1" applyAlignment="1">
      <alignment/>
    </xf>
    <xf numFmtId="3" fontId="9" fillId="0" borderId="9" xfId="0" applyNumberFormat="1" applyFont="1" applyBorder="1" applyAlignment="1">
      <alignment horizontal="center"/>
    </xf>
    <xf numFmtId="3" fontId="9" fillId="0" borderId="8" xfId="0" applyNumberFormat="1" applyFont="1" applyBorder="1" applyAlignment="1">
      <alignment horizontal="center"/>
    </xf>
    <xf numFmtId="0" fontId="9" fillId="0" borderId="41" xfId="0" applyFont="1" applyBorder="1" applyAlignment="1">
      <alignment horizontal="center"/>
    </xf>
    <xf numFmtId="0" fontId="9" fillId="0" borderId="9" xfId="0" applyFont="1" applyBorder="1" applyAlignment="1">
      <alignment horizontal="center"/>
    </xf>
    <xf numFmtId="0" fontId="9" fillId="0" borderId="8" xfId="0" applyFont="1" applyBorder="1" applyAlignment="1">
      <alignment horizontal="center"/>
    </xf>
    <xf numFmtId="17" fontId="4" fillId="0" borderId="42" xfId="0" applyNumberFormat="1" applyFont="1" applyBorder="1" applyAlignment="1" quotePrefix="1">
      <alignment horizontal="center"/>
    </xf>
    <xf numFmtId="17" fontId="4" fillId="0" borderId="10" xfId="0" applyNumberFormat="1" applyFont="1" applyBorder="1" applyAlignment="1">
      <alignment horizontal="center"/>
    </xf>
    <xf numFmtId="17" fontId="4" fillId="0" borderId="42" xfId="0" applyNumberFormat="1" applyFont="1" applyBorder="1" applyAlignment="1">
      <alignment horizontal="center"/>
    </xf>
    <xf numFmtId="17" fontId="4" fillId="0" borderId="16" xfId="0" applyNumberFormat="1" applyFont="1" applyBorder="1" applyAlignment="1">
      <alignment horizontal="center"/>
    </xf>
    <xf numFmtId="0" fontId="1" fillId="0" borderId="13" xfId="0" applyFont="1" applyBorder="1" applyAlignment="1">
      <alignment horizontal="right"/>
    </xf>
    <xf numFmtId="3" fontId="9" fillId="0" borderId="0" xfId="0" applyNumberFormat="1" applyFont="1" applyBorder="1" applyAlignment="1">
      <alignment horizontal="center"/>
    </xf>
    <xf numFmtId="3" fontId="9" fillId="0" borderId="5" xfId="0" applyNumberFormat="1"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3" fontId="9" fillId="0" borderId="41" xfId="0" applyNumberFormat="1" applyFont="1" applyBorder="1" applyAlignment="1">
      <alignment horizontal="center"/>
    </xf>
    <xf numFmtId="0" fontId="8" fillId="0" borderId="0" xfId="0" applyFont="1" applyBorder="1" applyAlignment="1">
      <alignment horizontal="center"/>
    </xf>
    <xf numFmtId="0" fontId="8" fillId="0" borderId="0" xfId="0" applyFont="1" applyBorder="1" applyAlignment="1" quotePrefix="1">
      <alignment horizontal="right"/>
    </xf>
    <xf numFmtId="0" fontId="10" fillId="0" borderId="9" xfId="0" applyFont="1" applyBorder="1" applyAlignment="1" quotePrefix="1">
      <alignment horizontal="center"/>
    </xf>
    <xf numFmtId="0" fontId="4" fillId="0" borderId="13" xfId="0" applyNumberFormat="1" applyFont="1" applyBorder="1" applyAlignment="1" quotePrefix="1">
      <alignment horizontal="center"/>
    </xf>
    <xf numFmtId="0" fontId="4" fillId="0" borderId="0" xfId="0" applyNumberFormat="1" applyFont="1" applyBorder="1" applyAlignment="1">
      <alignment horizontal="center"/>
    </xf>
    <xf numFmtId="17" fontId="4" fillId="0" borderId="1" xfId="0" applyNumberFormat="1" applyFont="1" applyBorder="1" applyAlignment="1" quotePrefix="1">
      <alignment horizontal="center"/>
    </xf>
    <xf numFmtId="17" fontId="4" fillId="0" borderId="2" xfId="0" applyNumberFormat="1" applyFont="1" applyBorder="1" applyAlignment="1">
      <alignment horizontal="center"/>
    </xf>
    <xf numFmtId="17" fontId="4" fillId="0" borderId="11" xfId="0" applyNumberFormat="1"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11" xfId="0" applyFont="1" applyBorder="1" applyAlignment="1">
      <alignment horizontal="center"/>
    </xf>
    <xf numFmtId="0" fontId="4" fillId="0" borderId="41" xfId="0" applyNumberFormat="1" applyFont="1" applyBorder="1" applyAlignment="1">
      <alignment horizontal="center"/>
    </xf>
    <xf numFmtId="0" fontId="4" fillId="0" borderId="9" xfId="0" applyNumberFormat="1" applyFont="1" applyBorder="1" applyAlignment="1">
      <alignment horizontal="center"/>
    </xf>
    <xf numFmtId="0" fontId="4" fillId="0" borderId="8" xfId="0" applyNumberFormat="1"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3" fontId="9" fillId="0" borderId="13" xfId="0" applyNumberFormat="1" applyFont="1" applyBorder="1" applyAlignment="1">
      <alignment horizontal="center"/>
    </xf>
    <xf numFmtId="0" fontId="1" fillId="0" borderId="0" xfId="0" applyFont="1" applyBorder="1" applyAlignment="1">
      <alignment horizontal="right"/>
    </xf>
    <xf numFmtId="0" fontId="1" fillId="0" borderId="5" xfId="0" applyFont="1" applyBorder="1" applyAlignment="1">
      <alignment horizontal="right"/>
    </xf>
    <xf numFmtId="1" fontId="4" fillId="0" borderId="10" xfId="0" applyNumberFormat="1" applyFont="1" applyBorder="1" applyAlignment="1">
      <alignment horizontal="center"/>
    </xf>
    <xf numFmtId="0" fontId="1" fillId="0" borderId="38" xfId="0" applyFont="1" applyBorder="1" applyAlignment="1">
      <alignment horizontal="right"/>
    </xf>
    <xf numFmtId="0" fontId="6" fillId="0" borderId="67" xfId="0" applyFont="1" applyBorder="1" applyAlignment="1">
      <alignment horizontal="right"/>
    </xf>
    <xf numFmtId="0" fontId="6" fillId="0" borderId="22" xfId="0" applyFont="1" applyBorder="1" applyAlignment="1">
      <alignment horizontal="right"/>
    </xf>
    <xf numFmtId="0" fontId="6" fillId="0" borderId="31" xfId="0" applyFont="1" applyBorder="1" applyAlignment="1">
      <alignment horizontal="right"/>
    </xf>
    <xf numFmtId="0" fontId="6" fillId="0" borderId="37" xfId="0" applyFont="1" applyBorder="1" applyAlignment="1">
      <alignment horizontal="left"/>
    </xf>
    <xf numFmtId="0" fontId="6" fillId="0" borderId="38" xfId="0" applyFont="1" applyBorder="1" applyAlignment="1">
      <alignment horizontal="left"/>
    </xf>
    <xf numFmtId="0" fontId="6" fillId="0" borderId="45" xfId="0" applyFont="1" applyBorder="1" applyAlignment="1">
      <alignment horizontal="left"/>
    </xf>
    <xf numFmtId="0" fontId="6" fillId="0" borderId="39" xfId="0" applyFont="1" applyBorder="1" applyAlignment="1">
      <alignment horizontal="right"/>
    </xf>
    <xf numFmtId="0" fontId="6" fillId="0" borderId="38" xfId="0" applyFont="1" applyBorder="1" applyAlignment="1">
      <alignment horizontal="right"/>
    </xf>
    <xf numFmtId="0" fontId="6" fillId="0" borderId="40" xfId="0" applyFont="1" applyBorder="1" applyAlignment="1">
      <alignment horizontal="right"/>
    </xf>
    <xf numFmtId="0" fontId="4" fillId="0" borderId="67" xfId="0" applyFont="1" applyBorder="1" applyAlignment="1">
      <alignment horizontal="right"/>
    </xf>
    <xf numFmtId="0" fontId="4" fillId="0" borderId="22" xfId="0" applyFont="1" applyBorder="1" applyAlignment="1">
      <alignment horizontal="right"/>
    </xf>
    <xf numFmtId="0" fontId="4" fillId="0" borderId="31" xfId="0" applyFont="1" applyBorder="1" applyAlignment="1">
      <alignment horizontal="right"/>
    </xf>
    <xf numFmtId="0" fontId="4" fillId="0" borderId="29" xfId="0" applyFont="1" applyBorder="1" applyAlignment="1">
      <alignment horizontal="right"/>
    </xf>
    <xf numFmtId="0" fontId="6" fillId="0" borderId="13" xfId="0" applyFont="1" applyBorder="1" applyAlignment="1">
      <alignment horizontal="right"/>
    </xf>
    <xf numFmtId="0" fontId="6" fillId="0" borderId="0" xfId="0" applyFont="1" applyBorder="1" applyAlignment="1">
      <alignment horizontal="right"/>
    </xf>
    <xf numFmtId="0" fontId="6" fillId="0" borderId="33" xfId="0" applyFont="1" applyBorder="1" applyAlignment="1">
      <alignment horizontal="right"/>
    </xf>
    <xf numFmtId="0" fontId="4" fillId="0" borderId="0" xfId="0" applyFont="1" applyBorder="1" applyAlignment="1">
      <alignment horizontal="right"/>
    </xf>
    <xf numFmtId="0" fontId="4" fillId="0" borderId="33" xfId="0" applyFont="1" applyBorder="1" applyAlignment="1">
      <alignment horizontal="right"/>
    </xf>
    <xf numFmtId="0" fontId="4" fillId="0" borderId="3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37" xfId="0" applyFont="1" applyBorder="1" applyAlignment="1">
      <alignment horizontal="left"/>
    </xf>
    <xf numFmtId="0" fontId="4" fillId="0" borderId="38" xfId="0" applyFont="1" applyBorder="1" applyAlignment="1">
      <alignment horizontal="left"/>
    </xf>
    <xf numFmtId="0" fontId="4" fillId="0" borderId="45" xfId="0" applyFont="1" applyBorder="1" applyAlignment="1">
      <alignment horizontal="left"/>
    </xf>
    <xf numFmtId="0" fontId="4" fillId="0" borderId="38" xfId="0" applyFont="1" applyBorder="1" applyAlignment="1">
      <alignment horizontal="right"/>
    </xf>
    <xf numFmtId="0" fontId="4" fillId="0" borderId="40" xfId="0" applyFont="1" applyBorder="1" applyAlignment="1">
      <alignment horizontal="right"/>
    </xf>
    <xf numFmtId="0" fontId="6" fillId="0" borderId="21" xfId="0" applyFont="1" applyBorder="1" applyAlignment="1">
      <alignment horizontal="right"/>
    </xf>
    <xf numFmtId="0" fontId="6" fillId="0" borderId="37" xfId="0" applyFont="1" applyBorder="1" applyAlignment="1">
      <alignment/>
    </xf>
    <xf numFmtId="0" fontId="6" fillId="0" borderId="38" xfId="0" applyFont="1" applyBorder="1" applyAlignment="1">
      <alignment/>
    </xf>
    <xf numFmtId="0" fontId="6" fillId="0" borderId="45" xfId="0" applyFont="1" applyBorder="1" applyAlignment="1">
      <alignment/>
    </xf>
    <xf numFmtId="0" fontId="1" fillId="0" borderId="13"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49" fontId="4" fillId="0" borderId="10" xfId="0" applyNumberFormat="1" applyFont="1" applyBorder="1" applyAlignment="1" quotePrefix="1">
      <alignment horizontal="center"/>
    </xf>
    <xf numFmtId="49" fontId="4" fillId="0" borderId="10" xfId="0" applyNumberFormat="1" applyFont="1" applyBorder="1" applyAlignment="1">
      <alignment horizontal="center"/>
    </xf>
    <xf numFmtId="0" fontId="1" fillId="0" borderId="41" xfId="0" applyFont="1" applyBorder="1" applyAlignment="1">
      <alignment horizontal="left"/>
    </xf>
    <xf numFmtId="0" fontId="1" fillId="0" borderId="9"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right"/>
    </xf>
    <xf numFmtId="0" fontId="1" fillId="0" borderId="8" xfId="0" applyFont="1" applyBorder="1" applyAlignment="1">
      <alignment horizontal="right"/>
    </xf>
    <xf numFmtId="0" fontId="1" fillId="0" borderId="2" xfId="0" applyFont="1" applyBorder="1" applyAlignment="1">
      <alignment horizontal="right"/>
    </xf>
    <xf numFmtId="0" fontId="6" fillId="0" borderId="29" xfId="0" applyFont="1" applyBorder="1" applyAlignment="1">
      <alignment horizontal="right"/>
    </xf>
    <xf numFmtId="0" fontId="4"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752475</xdr:colOff>
      <xdr:row>52</xdr:row>
      <xdr:rowOff>228600</xdr:rowOff>
    </xdr:from>
    <xdr:to>
      <xdr:col>35</xdr:col>
      <xdr:colOff>95250</xdr:colOff>
      <xdr:row>57</xdr:row>
      <xdr:rowOff>161925</xdr:rowOff>
    </xdr:to>
    <xdr:pic>
      <xdr:nvPicPr>
        <xdr:cNvPr id="1" name="Picture 1"/>
        <xdr:cNvPicPr preferRelativeResize="1">
          <a:picLocks noChangeAspect="1"/>
        </xdr:cNvPicPr>
      </xdr:nvPicPr>
      <xdr:blipFill>
        <a:blip r:embed="rId1"/>
        <a:stretch>
          <a:fillRect/>
        </a:stretch>
      </xdr:blipFill>
      <xdr:spPr>
        <a:xfrm>
          <a:off x="14992350" y="12068175"/>
          <a:ext cx="229552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59"/>
  <sheetViews>
    <sheetView tabSelected="1" zoomScale="75" zoomScaleNormal="75" workbookViewId="0" topLeftCell="G1">
      <selection activeCell="S18" sqref="S18"/>
    </sheetView>
  </sheetViews>
  <sheetFormatPr defaultColWidth="9.140625" defaultRowHeight="12.75"/>
  <cols>
    <col min="1" max="2" width="0.85546875" style="3" hidden="1" customWidth="1"/>
    <col min="3" max="3" width="0.13671875" style="3" hidden="1" customWidth="1"/>
    <col min="4" max="4" width="0.2890625" style="3" hidden="1" customWidth="1"/>
    <col min="5" max="5" width="4.7109375" style="3" customWidth="1"/>
    <col min="6" max="6" width="3.7109375" style="3" customWidth="1"/>
    <col min="7" max="7" width="1.7109375" style="3" customWidth="1"/>
    <col min="8" max="8" width="1.421875" style="3" customWidth="1"/>
    <col min="9" max="9" width="1.57421875" style="3" customWidth="1"/>
    <col min="10" max="10" width="8.7109375" style="3" customWidth="1"/>
    <col min="11" max="11" width="21.00390625" style="3" customWidth="1"/>
    <col min="12" max="12" width="8.140625" style="3" customWidth="1"/>
    <col min="13" max="18" width="12.421875" style="3" customWidth="1"/>
    <col min="19" max="19" width="13.421875" style="3" customWidth="1"/>
    <col min="20" max="25" width="12.421875" style="3" customWidth="1"/>
    <col min="26" max="26" width="0.13671875" style="3" hidden="1" customWidth="1"/>
    <col min="27" max="27" width="8.28125" style="3" hidden="1" customWidth="1"/>
    <col min="28" max="28" width="0.13671875" style="3" hidden="1" customWidth="1"/>
    <col min="29" max="29" width="6.57421875" style="3" hidden="1" customWidth="1"/>
    <col min="30" max="30" width="23.7109375" style="3" customWidth="1"/>
    <col min="31" max="31" width="8.28125" style="3" customWidth="1"/>
    <col min="32" max="32" width="0.71875" style="3" customWidth="1"/>
    <col min="33" max="33" width="1.28515625" style="3" hidden="1" customWidth="1"/>
    <col min="34" max="34" width="5.28125" style="3" hidden="1" customWidth="1"/>
    <col min="35" max="35" width="11.57421875" style="3" customWidth="1"/>
    <col min="36" max="36" width="3.7109375" style="3" customWidth="1"/>
    <col min="37" max="37" width="4.8515625" style="2" customWidth="1"/>
    <col min="38" max="76" width="9.140625" style="2" customWidth="1"/>
    <col min="77" max="16384" width="9.140625" style="3" customWidth="1"/>
  </cols>
  <sheetData>
    <row r="1" spans="1:82" s="226" customFormat="1" ht="21.75" customHeight="1">
      <c r="A1" s="223"/>
      <c r="B1" s="223"/>
      <c r="C1" s="223"/>
      <c r="D1" s="223"/>
      <c r="E1" s="224" t="s">
        <v>112</v>
      </c>
      <c r="F1" s="224"/>
      <c r="G1" s="224"/>
      <c r="H1" s="224"/>
      <c r="I1" s="224"/>
      <c r="J1" s="224"/>
      <c r="K1" s="252" t="s">
        <v>85</v>
      </c>
      <c r="L1" s="252"/>
      <c r="M1" s="252"/>
      <c r="N1" s="252"/>
      <c r="O1" s="252"/>
      <c r="P1" s="252"/>
      <c r="Q1" s="252"/>
      <c r="R1" s="252"/>
      <c r="S1" s="252"/>
      <c r="T1" s="252"/>
      <c r="U1" s="252"/>
      <c r="V1" s="252"/>
      <c r="W1" s="252"/>
      <c r="X1" s="252"/>
      <c r="Y1" s="252"/>
      <c r="Z1" s="252"/>
      <c r="AA1" s="252"/>
      <c r="AB1" s="252"/>
      <c r="AC1" s="252"/>
      <c r="AD1" s="252"/>
      <c r="AE1" s="252"/>
      <c r="AF1" s="253" t="s">
        <v>113</v>
      </c>
      <c r="AG1" s="253"/>
      <c r="AH1" s="253"/>
      <c r="AI1" s="253"/>
      <c r="AJ1" s="253"/>
      <c r="AK1" s="253"/>
      <c r="AL1" s="225"/>
      <c r="AM1" s="225"/>
      <c r="AN1" s="225"/>
      <c r="AO1" s="225"/>
      <c r="AP1" s="225"/>
      <c r="AQ1" s="225"/>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row>
    <row r="2" spans="1:76" s="228" customFormat="1" ht="18.75" customHeight="1">
      <c r="A2" s="227"/>
      <c r="B2" s="227"/>
      <c r="C2" s="227"/>
      <c r="D2" s="227"/>
      <c r="E2" s="252" t="s">
        <v>77</v>
      </c>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row>
    <row r="3" spans="1:76" s="144" customFormat="1" ht="18.75" customHeight="1" thickBot="1">
      <c r="A3" s="143"/>
      <c r="B3" s="143"/>
      <c r="C3" s="143"/>
      <c r="D3" s="143"/>
      <c r="E3" s="254" t="s">
        <v>0</v>
      </c>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row>
    <row r="4" spans="1:37" ht="21" thickBot="1">
      <c r="A4" s="2"/>
      <c r="B4" s="2"/>
      <c r="C4" s="2"/>
      <c r="D4" s="2"/>
      <c r="E4" s="185"/>
      <c r="F4" s="186"/>
      <c r="G4" s="186"/>
      <c r="H4" s="186"/>
      <c r="I4" s="186"/>
      <c r="J4" s="186"/>
      <c r="K4" s="186"/>
      <c r="L4" s="187"/>
      <c r="M4" s="255" t="s">
        <v>102</v>
      </c>
      <c r="N4" s="256"/>
      <c r="O4" s="256"/>
      <c r="P4" s="257" t="s">
        <v>103</v>
      </c>
      <c r="Q4" s="258"/>
      <c r="R4" s="259"/>
      <c r="S4" s="260" t="s">
        <v>94</v>
      </c>
      <c r="T4" s="261"/>
      <c r="U4" s="261"/>
      <c r="V4" s="195"/>
      <c r="W4" s="260" t="s">
        <v>94</v>
      </c>
      <c r="X4" s="261"/>
      <c r="Y4" s="262"/>
      <c r="Z4" s="7"/>
      <c r="AA4" s="8"/>
      <c r="AB4" s="8"/>
      <c r="AC4" s="4"/>
      <c r="AD4" s="188"/>
      <c r="AE4" s="188"/>
      <c r="AF4" s="188"/>
      <c r="AG4" s="188"/>
      <c r="AH4" s="188"/>
      <c r="AI4" s="188"/>
      <c r="AJ4" s="188"/>
      <c r="AK4" s="189"/>
    </row>
    <row r="5" spans="1:37" ht="20.25" thickBot="1">
      <c r="A5" s="2"/>
      <c r="B5" s="2"/>
      <c r="C5" s="2"/>
      <c r="D5" s="2"/>
      <c r="E5" s="268"/>
      <c r="F5" s="247"/>
      <c r="G5" s="247"/>
      <c r="H5" s="247"/>
      <c r="I5" s="247"/>
      <c r="J5" s="247"/>
      <c r="K5" s="247"/>
      <c r="L5" s="248"/>
      <c r="M5" s="263"/>
      <c r="N5" s="264"/>
      <c r="O5" s="265"/>
      <c r="P5" s="249" t="s">
        <v>79</v>
      </c>
      <c r="Q5" s="250"/>
      <c r="R5" s="250"/>
      <c r="S5" s="263" t="s">
        <v>105</v>
      </c>
      <c r="T5" s="264"/>
      <c r="U5" s="264"/>
      <c r="V5" s="196"/>
      <c r="W5" s="263" t="s">
        <v>107</v>
      </c>
      <c r="X5" s="264"/>
      <c r="Y5" s="265"/>
      <c r="Z5" s="7"/>
      <c r="AA5" s="8"/>
      <c r="AB5" s="8"/>
      <c r="AC5" s="143"/>
      <c r="AD5" s="266"/>
      <c r="AE5" s="266"/>
      <c r="AF5" s="266"/>
      <c r="AG5" s="266"/>
      <c r="AH5" s="266"/>
      <c r="AI5" s="266"/>
      <c r="AJ5" s="266"/>
      <c r="AK5" s="267"/>
    </row>
    <row r="6" spans="1:37" ht="20.25" thickBot="1">
      <c r="A6" s="2"/>
      <c r="B6" s="2"/>
      <c r="C6" s="2"/>
      <c r="D6" s="2"/>
      <c r="E6" s="268"/>
      <c r="F6" s="247"/>
      <c r="G6" s="247"/>
      <c r="H6" s="247"/>
      <c r="I6" s="247"/>
      <c r="J6" s="247"/>
      <c r="K6" s="247"/>
      <c r="L6" s="248"/>
      <c r="M6" s="9" t="s">
        <v>21</v>
      </c>
      <c r="N6" s="10" t="s">
        <v>22</v>
      </c>
      <c r="O6" s="194" t="s">
        <v>23</v>
      </c>
      <c r="P6" s="9" t="s">
        <v>21</v>
      </c>
      <c r="Q6" s="10" t="s">
        <v>22</v>
      </c>
      <c r="R6" s="194" t="s">
        <v>23</v>
      </c>
      <c r="S6" s="9" t="s">
        <v>21</v>
      </c>
      <c r="T6" s="10" t="s">
        <v>22</v>
      </c>
      <c r="U6" s="194" t="s">
        <v>23</v>
      </c>
      <c r="V6" s="197" t="s">
        <v>24</v>
      </c>
      <c r="W6" s="9" t="s">
        <v>21</v>
      </c>
      <c r="X6" s="10" t="s">
        <v>22</v>
      </c>
      <c r="Y6" s="11" t="s">
        <v>23</v>
      </c>
      <c r="Z6" s="7"/>
      <c r="AA6" s="8"/>
      <c r="AB6" s="8"/>
      <c r="AC6" s="143"/>
      <c r="AD6" s="266"/>
      <c r="AE6" s="266"/>
      <c r="AF6" s="266"/>
      <c r="AG6" s="266"/>
      <c r="AH6" s="266"/>
      <c r="AI6" s="266"/>
      <c r="AJ6" s="266"/>
      <c r="AK6" s="267"/>
    </row>
    <row r="7" spans="1:37" ht="20.25" thickBot="1">
      <c r="A7" s="2"/>
      <c r="B7" s="2"/>
      <c r="C7" s="2"/>
      <c r="D7" s="2"/>
      <c r="E7" s="251"/>
      <c r="F7" s="237"/>
      <c r="G7" s="237"/>
      <c r="H7" s="237"/>
      <c r="I7" s="237"/>
      <c r="J7" s="237"/>
      <c r="K7" s="237"/>
      <c r="L7" s="238"/>
      <c r="M7" s="12" t="s">
        <v>1</v>
      </c>
      <c r="N7" s="13" t="s">
        <v>2</v>
      </c>
      <c r="O7" s="16" t="s">
        <v>3</v>
      </c>
      <c r="P7" s="12" t="s">
        <v>1</v>
      </c>
      <c r="Q7" s="13" t="s">
        <v>2</v>
      </c>
      <c r="R7" s="16" t="s">
        <v>3</v>
      </c>
      <c r="S7" s="12" t="s">
        <v>1</v>
      </c>
      <c r="T7" s="13" t="s">
        <v>2</v>
      </c>
      <c r="U7" s="16" t="s">
        <v>3</v>
      </c>
      <c r="V7" s="198" t="s">
        <v>71</v>
      </c>
      <c r="W7" s="12" t="s">
        <v>1</v>
      </c>
      <c r="X7" s="13" t="s">
        <v>2</v>
      </c>
      <c r="Y7" s="14" t="s">
        <v>3</v>
      </c>
      <c r="Z7" s="7"/>
      <c r="AA7" s="8"/>
      <c r="AB7" s="8"/>
      <c r="AC7" s="239"/>
      <c r="AD7" s="240"/>
      <c r="AE7" s="240"/>
      <c r="AF7" s="240"/>
      <c r="AG7" s="240"/>
      <c r="AH7" s="240"/>
      <c r="AI7" s="240"/>
      <c r="AJ7" s="240"/>
      <c r="AK7" s="241"/>
    </row>
    <row r="8" spans="1:36" ht="6.75" customHeight="1" thickBot="1">
      <c r="A8" s="2"/>
      <c r="B8" s="2"/>
      <c r="C8" s="2"/>
      <c r="D8" s="2"/>
      <c r="E8" s="5"/>
      <c r="F8" s="5"/>
      <c r="G8" s="5"/>
      <c r="H8" s="5"/>
      <c r="I8" s="5"/>
      <c r="J8" s="5"/>
      <c r="K8" s="5"/>
      <c r="L8" s="5"/>
      <c r="M8" s="15"/>
      <c r="N8" s="16"/>
      <c r="O8" s="17"/>
      <c r="P8" s="15"/>
      <c r="Q8" s="16"/>
      <c r="R8" s="17"/>
      <c r="S8" s="15"/>
      <c r="T8" s="16"/>
      <c r="U8" s="17"/>
      <c r="V8" s="16"/>
      <c r="W8" s="15"/>
      <c r="X8" s="16"/>
      <c r="Y8" s="16"/>
      <c r="Z8" s="18"/>
      <c r="AA8" s="18"/>
      <c r="AB8" s="18"/>
      <c r="AC8" s="5"/>
      <c r="AD8" s="5"/>
      <c r="AE8" s="5"/>
      <c r="AF8" s="5"/>
      <c r="AG8" s="5"/>
      <c r="AH8" s="5"/>
      <c r="AI8" s="5"/>
      <c r="AJ8" s="5"/>
    </row>
    <row r="9" spans="1:37" ht="18.75" thickBot="1">
      <c r="A9" s="2"/>
      <c r="B9" s="2"/>
      <c r="C9" s="2"/>
      <c r="D9" s="2"/>
      <c r="E9" s="19"/>
      <c r="F9" s="20"/>
      <c r="G9" s="20"/>
      <c r="H9" s="20"/>
      <c r="I9" s="20"/>
      <c r="J9" s="20"/>
      <c r="K9" s="21"/>
      <c r="L9" s="22"/>
      <c r="M9" s="242" t="s">
        <v>88</v>
      </c>
      <c r="N9" s="243"/>
      <c r="O9" s="243"/>
      <c r="P9" s="242" t="s">
        <v>104</v>
      </c>
      <c r="Q9" s="243"/>
      <c r="R9" s="243"/>
      <c r="S9" s="244" t="s">
        <v>78</v>
      </c>
      <c r="T9" s="243"/>
      <c r="U9" s="243"/>
      <c r="V9" s="199"/>
      <c r="W9" s="244" t="s">
        <v>56</v>
      </c>
      <c r="X9" s="243"/>
      <c r="Y9" s="245"/>
      <c r="Z9" s="13" t="s">
        <v>1</v>
      </c>
      <c r="AA9" s="13" t="s">
        <v>2</v>
      </c>
      <c r="AB9" s="23" t="s">
        <v>3</v>
      </c>
      <c r="AC9" s="20"/>
      <c r="AD9" s="20"/>
      <c r="AE9" s="20"/>
      <c r="AF9" s="20"/>
      <c r="AG9" s="20"/>
      <c r="AH9" s="20"/>
      <c r="AI9" s="20"/>
      <c r="AJ9" s="20"/>
      <c r="AK9" s="24"/>
    </row>
    <row r="10" spans="1:37" ht="18.75" thickBot="1">
      <c r="A10" s="2"/>
      <c r="B10" s="2"/>
      <c r="C10" s="2"/>
      <c r="D10" s="2"/>
      <c r="E10" s="25" t="s">
        <v>68</v>
      </c>
      <c r="F10" s="4"/>
      <c r="G10" s="4"/>
      <c r="H10" s="4"/>
      <c r="I10" s="4"/>
      <c r="J10" s="4"/>
      <c r="K10" s="4"/>
      <c r="L10" s="4"/>
      <c r="M10" s="26">
        <v>405</v>
      </c>
      <c r="N10" s="27">
        <v>21</v>
      </c>
      <c r="O10" s="28">
        <f>SUM(M10:N10)</f>
        <v>426</v>
      </c>
      <c r="P10" s="26">
        <v>1084</v>
      </c>
      <c r="Q10" s="27">
        <v>38</v>
      </c>
      <c r="R10" s="28">
        <f>SUM(P10:Q10)</f>
        <v>1122</v>
      </c>
      <c r="S10" s="26">
        <v>530</v>
      </c>
      <c r="T10" s="27">
        <v>21</v>
      </c>
      <c r="U10" s="28">
        <f>SUM(S10:T10)</f>
        <v>551</v>
      </c>
      <c r="V10" s="200">
        <f>ROUND(U10-Y10,1)/Y10*100</f>
        <v>8.678500986193294</v>
      </c>
      <c r="W10" s="26">
        <v>488</v>
      </c>
      <c r="X10" s="27">
        <v>19</v>
      </c>
      <c r="Y10" s="29">
        <f>SUM(W10:X10)</f>
        <v>507</v>
      </c>
      <c r="Z10" s="30">
        <v>47</v>
      </c>
      <c r="AA10" s="30">
        <v>4</v>
      </c>
      <c r="AB10" s="31">
        <f>SUM(Z10+AA10)</f>
        <v>51</v>
      </c>
      <c r="AC10" s="246" t="s">
        <v>72</v>
      </c>
      <c r="AD10" s="269"/>
      <c r="AE10" s="269"/>
      <c r="AF10" s="269"/>
      <c r="AG10" s="269"/>
      <c r="AH10" s="269"/>
      <c r="AI10" s="269"/>
      <c r="AJ10" s="269"/>
      <c r="AK10" s="270"/>
    </row>
    <row r="11" spans="1:37" ht="18.75" thickBot="1">
      <c r="A11" s="2"/>
      <c r="B11" s="2"/>
      <c r="C11" s="2"/>
      <c r="D11" s="2"/>
      <c r="E11" s="25"/>
      <c r="F11" s="4"/>
      <c r="G11" s="4"/>
      <c r="H11" s="4"/>
      <c r="I11" s="4"/>
      <c r="J11" s="4"/>
      <c r="K11" s="4"/>
      <c r="L11" s="4"/>
      <c r="M11" s="271"/>
      <c r="N11" s="271"/>
      <c r="O11" s="271"/>
      <c r="P11" s="271"/>
      <c r="Q11" s="271"/>
      <c r="R11" s="271"/>
      <c r="S11" s="271" t="s">
        <v>106</v>
      </c>
      <c r="T11" s="271"/>
      <c r="U11" s="271"/>
      <c r="V11" s="202"/>
      <c r="W11" s="271" t="s">
        <v>108</v>
      </c>
      <c r="X11" s="271"/>
      <c r="Y11" s="271"/>
      <c r="Z11" s="4"/>
      <c r="AA11" s="4"/>
      <c r="AB11" s="4"/>
      <c r="AC11" s="32"/>
      <c r="AD11" s="34"/>
      <c r="AE11" s="34"/>
      <c r="AF11" s="34"/>
      <c r="AG11" s="34"/>
      <c r="AH11" s="34"/>
      <c r="AI11" s="34"/>
      <c r="AJ11" s="34"/>
      <c r="AK11" s="33"/>
    </row>
    <row r="12" spans="1:37" ht="18.75" thickBot="1">
      <c r="A12" s="2"/>
      <c r="B12" s="2"/>
      <c r="C12" s="2"/>
      <c r="D12" s="2"/>
      <c r="E12" s="25" t="s">
        <v>4</v>
      </c>
      <c r="F12" s="4"/>
      <c r="G12" s="4"/>
      <c r="H12" s="4"/>
      <c r="I12" s="4"/>
      <c r="J12" s="4"/>
      <c r="K12" s="4"/>
      <c r="L12" s="4"/>
      <c r="M12" s="35">
        <f>SUM(M13:M14)</f>
        <v>904</v>
      </c>
      <c r="N12" s="36">
        <f>SUM(N13:N14)</f>
        <v>21</v>
      </c>
      <c r="O12" s="121">
        <f>SUM(M12:N12)</f>
        <v>925</v>
      </c>
      <c r="P12" s="35">
        <f>SUM(P13:P14)</f>
        <v>793</v>
      </c>
      <c r="Q12" s="36">
        <f>SUM(Q13:Q14)</f>
        <v>66</v>
      </c>
      <c r="R12" s="121">
        <f>SUM(P12:Q12)</f>
        <v>859</v>
      </c>
      <c r="S12" s="35">
        <f>SUM(S13:S14)</f>
        <v>1795</v>
      </c>
      <c r="T12" s="36">
        <f>SUM(T13:T14)</f>
        <v>87</v>
      </c>
      <c r="U12" s="121">
        <f>SUM(S12:T12)</f>
        <v>1882</v>
      </c>
      <c r="V12" s="203" t="s">
        <v>93</v>
      </c>
      <c r="W12" s="155">
        <f>+W13+W14</f>
        <v>2087</v>
      </c>
      <c r="X12" s="156">
        <f>+X13+X14</f>
        <v>44</v>
      </c>
      <c r="Y12" s="161">
        <f>SUM(W12:X12)</f>
        <v>2131</v>
      </c>
      <c r="Z12" s="38">
        <f>SUM(Z13:Z14)</f>
        <v>102</v>
      </c>
      <c r="AA12" s="38">
        <f>SUM(AA13:AA14)</f>
        <v>55</v>
      </c>
      <c r="AB12" s="39">
        <f>SUM(AB13:AB14)</f>
        <v>157</v>
      </c>
      <c r="AC12" s="97" t="s">
        <v>38</v>
      </c>
      <c r="AD12" s="1"/>
      <c r="AE12" s="272" t="s">
        <v>5</v>
      </c>
      <c r="AF12" s="272"/>
      <c r="AG12" s="272"/>
      <c r="AH12" s="272"/>
      <c r="AI12" s="272"/>
      <c r="AJ12" s="272"/>
      <c r="AK12" s="151"/>
    </row>
    <row r="13" spans="1:37" ht="18.75">
      <c r="A13" s="2"/>
      <c r="B13" s="2"/>
      <c r="C13" s="2"/>
      <c r="D13" s="2"/>
      <c r="E13" s="25"/>
      <c r="F13" s="40" t="s">
        <v>80</v>
      </c>
      <c r="G13" s="41"/>
      <c r="H13" s="41"/>
      <c r="I13" s="41"/>
      <c r="J13" s="41"/>
      <c r="K13" s="42"/>
      <c r="L13" s="41"/>
      <c r="M13" s="43">
        <v>897</v>
      </c>
      <c r="N13" s="44">
        <v>21</v>
      </c>
      <c r="O13" s="121">
        <f>SUM(M13:N13)</f>
        <v>918</v>
      </c>
      <c r="P13" s="43">
        <v>778</v>
      </c>
      <c r="Q13" s="44">
        <v>66</v>
      </c>
      <c r="R13" s="121">
        <f>SUM(P13:Q13)</f>
        <v>844</v>
      </c>
      <c r="S13" s="43">
        <v>1773</v>
      </c>
      <c r="T13" s="44">
        <v>87</v>
      </c>
      <c r="U13" s="121">
        <f>SUM(S13:T13)</f>
        <v>1860</v>
      </c>
      <c r="V13" s="204">
        <f>ROUND(U13-Y13,2)/Y13*100</f>
        <v>-6.7669172932330826</v>
      </c>
      <c r="W13" s="157">
        <v>1951</v>
      </c>
      <c r="X13" s="158">
        <v>44</v>
      </c>
      <c r="Y13" s="154">
        <f>SUM(W13:X13)</f>
        <v>1995</v>
      </c>
      <c r="Z13" s="38">
        <v>102</v>
      </c>
      <c r="AA13" s="38">
        <v>55</v>
      </c>
      <c r="AB13" s="46">
        <f>SUM(Z13+AA13)</f>
        <v>157</v>
      </c>
      <c r="AC13" s="273" t="s">
        <v>81</v>
      </c>
      <c r="AD13" s="274"/>
      <c r="AE13" s="274"/>
      <c r="AF13" s="274"/>
      <c r="AG13" s="274"/>
      <c r="AH13" s="274"/>
      <c r="AI13" s="274"/>
      <c r="AJ13" s="275"/>
      <c r="AK13" s="33"/>
    </row>
    <row r="14" spans="1:37" ht="19.5" thickBot="1">
      <c r="A14" s="2"/>
      <c r="B14" s="2"/>
      <c r="C14" s="2"/>
      <c r="D14" s="2"/>
      <c r="E14" s="25"/>
      <c r="F14" s="276" t="s">
        <v>64</v>
      </c>
      <c r="G14" s="277"/>
      <c r="H14" s="277"/>
      <c r="I14" s="277"/>
      <c r="J14" s="277"/>
      <c r="K14" s="277"/>
      <c r="L14" s="278"/>
      <c r="M14" s="47">
        <v>7</v>
      </c>
      <c r="N14" s="160">
        <v>0</v>
      </c>
      <c r="O14" s="201">
        <f>SUM(M14:N14)</f>
        <v>7</v>
      </c>
      <c r="P14" s="47">
        <v>15</v>
      </c>
      <c r="Q14" s="50">
        <v>0</v>
      </c>
      <c r="R14" s="201">
        <f>SUM(P14:Q14)</f>
        <v>15</v>
      </c>
      <c r="S14" s="47">
        <v>22</v>
      </c>
      <c r="T14" s="50">
        <v>0</v>
      </c>
      <c r="U14" s="201">
        <f>SUM(S14:T14)</f>
        <v>22</v>
      </c>
      <c r="V14" s="205" t="s">
        <v>93</v>
      </c>
      <c r="W14" s="159">
        <v>136</v>
      </c>
      <c r="X14" s="160">
        <v>0</v>
      </c>
      <c r="Y14" s="49">
        <f>SUM(W14:X14)</f>
        <v>136</v>
      </c>
      <c r="Z14" s="51">
        <v>0</v>
      </c>
      <c r="AA14" s="51">
        <v>0</v>
      </c>
      <c r="AB14" s="52">
        <f>SUM(Z14+AA14)</f>
        <v>0</v>
      </c>
      <c r="AC14" s="279" t="s">
        <v>65</v>
      </c>
      <c r="AD14" s="280"/>
      <c r="AE14" s="280"/>
      <c r="AF14" s="280"/>
      <c r="AG14" s="280"/>
      <c r="AH14" s="280"/>
      <c r="AI14" s="280"/>
      <c r="AJ14" s="281"/>
      <c r="AK14" s="33"/>
    </row>
    <row r="15" spans="1:37" ht="9.75" customHeight="1" thickBot="1">
      <c r="A15" s="2"/>
      <c r="B15" s="2"/>
      <c r="C15" s="2"/>
      <c r="D15" s="2"/>
      <c r="E15" s="25"/>
      <c r="F15" s="4"/>
      <c r="G15" s="4"/>
      <c r="H15" s="4"/>
      <c r="I15" s="4"/>
      <c r="J15" s="4"/>
      <c r="K15" s="4"/>
      <c r="L15" s="4"/>
      <c r="M15" s="53"/>
      <c r="N15" s="53"/>
      <c r="O15" s="53"/>
      <c r="P15" s="53"/>
      <c r="Q15" s="53"/>
      <c r="R15" s="53"/>
      <c r="S15" s="53"/>
      <c r="T15" s="53"/>
      <c r="U15" s="53"/>
      <c r="V15" s="53"/>
      <c r="W15" s="53"/>
      <c r="X15" s="53"/>
      <c r="Y15" s="53"/>
      <c r="Z15" s="4"/>
      <c r="AA15" s="4"/>
      <c r="AB15" s="4"/>
      <c r="AC15" s="32"/>
      <c r="AD15" s="34"/>
      <c r="AE15" s="34"/>
      <c r="AF15" s="5"/>
      <c r="AG15" s="34"/>
      <c r="AH15" s="34"/>
      <c r="AI15" s="34"/>
      <c r="AJ15" s="34"/>
      <c r="AK15" s="33"/>
    </row>
    <row r="16" spans="1:37" ht="18.75" customHeight="1" thickBot="1">
      <c r="A16" s="2"/>
      <c r="B16" s="2"/>
      <c r="C16" s="2"/>
      <c r="D16" s="2"/>
      <c r="E16" s="25" t="s">
        <v>6</v>
      </c>
      <c r="F16" s="4"/>
      <c r="G16" s="4"/>
      <c r="H16" s="4"/>
      <c r="I16" s="4"/>
      <c r="J16" s="4"/>
      <c r="K16" s="4"/>
      <c r="L16" s="54"/>
      <c r="M16" s="55">
        <f>+M17+M21+M22+M23</f>
        <v>213</v>
      </c>
      <c r="N16" s="36">
        <f>+N17+N21+N22+N23</f>
        <v>1</v>
      </c>
      <c r="O16" s="206">
        <f>SUM(M16:N16)</f>
        <v>214</v>
      </c>
      <c r="P16" s="55">
        <f>+P17+P21+P22+P23</f>
        <v>212</v>
      </c>
      <c r="Q16" s="36">
        <f>+Q17+Q21+Q22+Q23</f>
        <v>2</v>
      </c>
      <c r="R16" s="206">
        <f>SUM(P16:Q16)</f>
        <v>214</v>
      </c>
      <c r="S16" s="55">
        <f>+S17+S21+S22+S23</f>
        <v>644</v>
      </c>
      <c r="T16" s="36">
        <f>+T17+T21+T22+T23</f>
        <v>3</v>
      </c>
      <c r="U16" s="206">
        <f>SUM(S16:T16)</f>
        <v>647</v>
      </c>
      <c r="V16" s="200">
        <f>ROUND(U16-Y16,1)/Y16*100</f>
        <v>0.93603744149766</v>
      </c>
      <c r="W16" s="155">
        <f>+W17+W21+W22+W23</f>
        <v>634</v>
      </c>
      <c r="X16" s="156">
        <f>+X17+X21+X22+X23</f>
        <v>7</v>
      </c>
      <c r="Y16" s="161">
        <f>SUM(W16:X16)</f>
        <v>641</v>
      </c>
      <c r="Z16" s="38" t="e">
        <f>+Z17+#REF!</f>
        <v>#REF!</v>
      </c>
      <c r="AA16" s="38" t="e">
        <f>+AA17+#REF!</f>
        <v>#REF!</v>
      </c>
      <c r="AB16" s="39" t="e">
        <f>+AB17+#REF!</f>
        <v>#REF!</v>
      </c>
      <c r="AC16" s="148" t="s">
        <v>7</v>
      </c>
      <c r="AD16" s="1"/>
      <c r="AE16" s="272" t="s">
        <v>7</v>
      </c>
      <c r="AF16" s="272"/>
      <c r="AG16" s="272"/>
      <c r="AH16" s="272"/>
      <c r="AI16" s="272"/>
      <c r="AJ16" s="272"/>
      <c r="AK16" s="127"/>
    </row>
    <row r="17" spans="1:37" ht="18.75" customHeight="1">
      <c r="A17" s="2"/>
      <c r="B17" s="2"/>
      <c r="C17" s="2"/>
      <c r="D17" s="2"/>
      <c r="E17" s="25"/>
      <c r="F17" s="56" t="s">
        <v>12</v>
      </c>
      <c r="G17" s="41"/>
      <c r="H17" s="41"/>
      <c r="I17" s="41"/>
      <c r="J17" s="41"/>
      <c r="K17" s="41"/>
      <c r="L17" s="41"/>
      <c r="M17" s="57">
        <f aca="true" t="shared" si="0" ref="M17:U17">SUM(M18:M20)</f>
        <v>209</v>
      </c>
      <c r="N17" s="58">
        <f t="shared" si="0"/>
        <v>1</v>
      </c>
      <c r="O17" s="121">
        <f t="shared" si="0"/>
        <v>210</v>
      </c>
      <c r="P17" s="57">
        <f t="shared" si="0"/>
        <v>195</v>
      </c>
      <c r="Q17" s="58">
        <f t="shared" si="0"/>
        <v>1</v>
      </c>
      <c r="R17" s="121">
        <f t="shared" si="0"/>
        <v>196</v>
      </c>
      <c r="S17" s="57">
        <f t="shared" si="0"/>
        <v>622</v>
      </c>
      <c r="T17" s="58">
        <f t="shared" si="0"/>
        <v>2</v>
      </c>
      <c r="U17" s="121">
        <f t="shared" si="0"/>
        <v>624</v>
      </c>
      <c r="V17" s="209">
        <f>ROUND(U17-Y17,2)/Y17*100</f>
        <v>-0.3194888178913738</v>
      </c>
      <c r="W17" s="57">
        <f>SUM(W18:W20)</f>
        <v>623</v>
      </c>
      <c r="X17" s="58">
        <f>+X18+X19</f>
        <v>3</v>
      </c>
      <c r="Y17" s="37">
        <f>SUM(Y18:Y20)</f>
        <v>626</v>
      </c>
      <c r="Z17" s="38">
        <f>SUM(Z18+Z20)</f>
        <v>22</v>
      </c>
      <c r="AA17" s="38">
        <f>SUM(AA18+AA20)</f>
        <v>1</v>
      </c>
      <c r="AB17" s="46">
        <f>SUM(AB18+AB20)</f>
        <v>23</v>
      </c>
      <c r="AC17" s="282" t="s">
        <v>13</v>
      </c>
      <c r="AD17" s="283"/>
      <c r="AE17" s="283"/>
      <c r="AF17" s="283"/>
      <c r="AG17" s="283"/>
      <c r="AH17" s="283"/>
      <c r="AI17" s="283"/>
      <c r="AJ17" s="284"/>
      <c r="AK17" s="33"/>
    </row>
    <row r="18" spans="1:37" ht="18.75" customHeight="1">
      <c r="A18" s="2"/>
      <c r="B18" s="2"/>
      <c r="C18" s="2"/>
      <c r="D18" s="2"/>
      <c r="E18" s="25"/>
      <c r="F18" s="59"/>
      <c r="G18" s="40" t="s">
        <v>14</v>
      </c>
      <c r="H18" s="42"/>
      <c r="I18" s="42"/>
      <c r="J18" s="60"/>
      <c r="K18" s="42"/>
      <c r="L18" s="41"/>
      <c r="M18" s="61">
        <v>209</v>
      </c>
      <c r="N18" s="62">
        <v>0</v>
      </c>
      <c r="O18" s="207">
        <f aca="true" t="shared" si="1" ref="O18:O23">SUM(M18:N18)</f>
        <v>209</v>
      </c>
      <c r="P18" s="61">
        <v>195</v>
      </c>
      <c r="Q18" s="62">
        <v>0</v>
      </c>
      <c r="R18" s="207">
        <f aca="true" t="shared" si="2" ref="R18:R23">SUM(P18:Q18)</f>
        <v>195</v>
      </c>
      <c r="S18" s="61">
        <v>622</v>
      </c>
      <c r="T18" s="62">
        <v>0</v>
      </c>
      <c r="U18" s="207">
        <f aca="true" t="shared" si="3" ref="U18:U23">SUM(S18:T18)</f>
        <v>622</v>
      </c>
      <c r="V18" s="210">
        <f>ROUND(U18-Y18,1)/Y18*100</f>
        <v>-0.3205128205128205</v>
      </c>
      <c r="W18" s="162">
        <v>623</v>
      </c>
      <c r="X18" s="163">
        <v>1</v>
      </c>
      <c r="Y18" s="63">
        <f aca="true" t="shared" si="4" ref="Y18:Y23">SUM(W18:X18)</f>
        <v>624</v>
      </c>
      <c r="Z18" s="64">
        <v>21</v>
      </c>
      <c r="AA18" s="64">
        <v>0</v>
      </c>
      <c r="AB18" s="56">
        <f>SUM(Z18+AA18)</f>
        <v>21</v>
      </c>
      <c r="AC18" s="285" t="s">
        <v>37</v>
      </c>
      <c r="AD18" s="283"/>
      <c r="AE18" s="283"/>
      <c r="AF18" s="283"/>
      <c r="AG18" s="283"/>
      <c r="AH18" s="283"/>
      <c r="AI18" s="284"/>
      <c r="AJ18" s="65"/>
      <c r="AK18" s="33"/>
    </row>
    <row r="19" spans="1:37" ht="18.75" customHeight="1">
      <c r="A19" s="2"/>
      <c r="B19" s="2"/>
      <c r="C19" s="2"/>
      <c r="D19" s="2"/>
      <c r="E19" s="25"/>
      <c r="F19" s="66"/>
      <c r="G19" s="67" t="s">
        <v>57</v>
      </c>
      <c r="H19" s="68"/>
      <c r="I19" s="68"/>
      <c r="J19" s="69"/>
      <c r="K19" s="68"/>
      <c r="L19" s="4"/>
      <c r="M19" s="70">
        <v>0</v>
      </c>
      <c r="N19" s="71">
        <v>1</v>
      </c>
      <c r="O19" s="125">
        <f t="shared" si="1"/>
        <v>1</v>
      </c>
      <c r="P19" s="70">
        <v>0</v>
      </c>
      <c r="Q19" s="71">
        <v>1</v>
      </c>
      <c r="R19" s="125">
        <f t="shared" si="2"/>
        <v>1</v>
      </c>
      <c r="S19" s="70">
        <v>0</v>
      </c>
      <c r="T19" s="71">
        <v>2</v>
      </c>
      <c r="U19" s="125">
        <f t="shared" si="3"/>
        <v>2</v>
      </c>
      <c r="V19" s="211">
        <f>ROUND(U19-Y19,1)/Y19*100</f>
        <v>0</v>
      </c>
      <c r="W19" s="164">
        <v>0</v>
      </c>
      <c r="X19" s="165">
        <v>2</v>
      </c>
      <c r="Y19" s="72">
        <f t="shared" si="4"/>
        <v>2</v>
      </c>
      <c r="Z19" s="74">
        <v>1</v>
      </c>
      <c r="AA19" s="74">
        <v>1</v>
      </c>
      <c r="AB19" s="66">
        <f>SUM(Z19+AA19)</f>
        <v>2</v>
      </c>
      <c r="AC19" s="286" t="s">
        <v>58</v>
      </c>
      <c r="AD19" s="287"/>
      <c r="AE19" s="287"/>
      <c r="AF19" s="287"/>
      <c r="AG19" s="287"/>
      <c r="AH19" s="287"/>
      <c r="AI19" s="288"/>
      <c r="AJ19" s="65"/>
      <c r="AK19" s="33"/>
    </row>
    <row r="20" spans="1:37" ht="18.75" customHeight="1">
      <c r="A20" s="2"/>
      <c r="B20" s="2"/>
      <c r="C20" s="2"/>
      <c r="D20" s="2"/>
      <c r="E20" s="25"/>
      <c r="F20" s="66"/>
      <c r="G20" s="75" t="s">
        <v>15</v>
      </c>
      <c r="H20" s="76"/>
      <c r="I20" s="76"/>
      <c r="J20" s="77"/>
      <c r="K20" s="76"/>
      <c r="L20" s="78"/>
      <c r="M20" s="70">
        <v>0</v>
      </c>
      <c r="N20" s="79">
        <v>0</v>
      </c>
      <c r="O20" s="208">
        <f t="shared" si="1"/>
        <v>0</v>
      </c>
      <c r="P20" s="70">
        <v>0</v>
      </c>
      <c r="Q20" s="79">
        <v>0</v>
      </c>
      <c r="R20" s="208">
        <f t="shared" si="2"/>
        <v>0</v>
      </c>
      <c r="S20" s="70">
        <v>0</v>
      </c>
      <c r="T20" s="79">
        <v>0</v>
      </c>
      <c r="U20" s="208">
        <f t="shared" si="3"/>
        <v>0</v>
      </c>
      <c r="V20" s="211">
        <v>0</v>
      </c>
      <c r="W20" s="166">
        <v>0</v>
      </c>
      <c r="X20" s="167">
        <v>0</v>
      </c>
      <c r="Y20" s="129">
        <f t="shared" si="4"/>
        <v>0</v>
      </c>
      <c r="Z20" s="80">
        <v>1</v>
      </c>
      <c r="AA20" s="80">
        <v>1</v>
      </c>
      <c r="AB20" s="81">
        <f>SUM(Z20+AA20)</f>
        <v>2</v>
      </c>
      <c r="AC20" s="279" t="s">
        <v>16</v>
      </c>
      <c r="AD20" s="280"/>
      <c r="AE20" s="280"/>
      <c r="AF20" s="280"/>
      <c r="AG20" s="280"/>
      <c r="AH20" s="280"/>
      <c r="AI20" s="281"/>
      <c r="AJ20" s="82"/>
      <c r="AK20" s="33"/>
    </row>
    <row r="21" spans="1:37" ht="18.75" customHeight="1">
      <c r="A21" s="2"/>
      <c r="B21" s="2"/>
      <c r="C21" s="2"/>
      <c r="D21" s="2"/>
      <c r="E21" s="25"/>
      <c r="F21" s="84" t="s">
        <v>48</v>
      </c>
      <c r="G21" s="85"/>
      <c r="H21" s="85"/>
      <c r="I21" s="85"/>
      <c r="J21" s="85"/>
      <c r="K21" s="85"/>
      <c r="L21" s="85"/>
      <c r="M21" s="61">
        <v>4</v>
      </c>
      <c r="N21" s="71">
        <v>0</v>
      </c>
      <c r="O21" s="125">
        <f t="shared" si="1"/>
        <v>4</v>
      </c>
      <c r="P21" s="61">
        <v>16</v>
      </c>
      <c r="Q21" s="71">
        <v>1</v>
      </c>
      <c r="R21" s="125">
        <f t="shared" si="2"/>
        <v>17</v>
      </c>
      <c r="S21" s="61">
        <v>21</v>
      </c>
      <c r="T21" s="71">
        <v>1</v>
      </c>
      <c r="U21" s="125">
        <f t="shared" si="3"/>
        <v>22</v>
      </c>
      <c r="V21" s="210">
        <f>ROUND(U21-Y21,1)/Y21*100</f>
        <v>83.33333333333334</v>
      </c>
      <c r="W21" s="168">
        <v>8</v>
      </c>
      <c r="X21" s="169">
        <v>4</v>
      </c>
      <c r="Y21" s="128">
        <f t="shared" si="4"/>
        <v>12</v>
      </c>
      <c r="Z21" s="74"/>
      <c r="AA21" s="74"/>
      <c r="AB21" s="66"/>
      <c r="AC21" s="83"/>
      <c r="AD21" s="289" t="s">
        <v>50</v>
      </c>
      <c r="AE21" s="289"/>
      <c r="AF21" s="289"/>
      <c r="AG21" s="289"/>
      <c r="AH21" s="289"/>
      <c r="AI21" s="289"/>
      <c r="AJ21" s="290"/>
      <c r="AK21" s="33"/>
    </row>
    <row r="22" spans="1:37" ht="18.75" customHeight="1">
      <c r="A22" s="2"/>
      <c r="B22" s="2"/>
      <c r="C22" s="2"/>
      <c r="D22" s="2"/>
      <c r="E22" s="25"/>
      <c r="F22" s="291" t="s">
        <v>35</v>
      </c>
      <c r="G22" s="292"/>
      <c r="H22" s="292"/>
      <c r="I22" s="292"/>
      <c r="J22" s="292"/>
      <c r="K22" s="292"/>
      <c r="L22" s="293"/>
      <c r="M22" s="70">
        <v>0</v>
      </c>
      <c r="N22" s="71">
        <v>0</v>
      </c>
      <c r="O22" s="125">
        <f t="shared" si="1"/>
        <v>0</v>
      </c>
      <c r="P22" s="70">
        <v>1</v>
      </c>
      <c r="Q22" s="71">
        <v>0</v>
      </c>
      <c r="R22" s="125">
        <f t="shared" si="2"/>
        <v>1</v>
      </c>
      <c r="S22" s="70">
        <v>1</v>
      </c>
      <c r="T22" s="71">
        <v>0</v>
      </c>
      <c r="U22" s="125">
        <f t="shared" si="3"/>
        <v>1</v>
      </c>
      <c r="V22" s="211">
        <f>ROUND(U22-Y22,1)/Y22*100</f>
        <v>-66.66666666666666</v>
      </c>
      <c r="W22" s="164">
        <v>3</v>
      </c>
      <c r="X22" s="165">
        <v>0</v>
      </c>
      <c r="Y22" s="87">
        <f t="shared" si="4"/>
        <v>3</v>
      </c>
      <c r="Z22" s="74"/>
      <c r="AA22" s="74"/>
      <c r="AB22" s="66"/>
      <c r="AC22" s="83"/>
      <c r="AD22" s="289" t="s">
        <v>36</v>
      </c>
      <c r="AE22" s="289"/>
      <c r="AF22" s="289"/>
      <c r="AG22" s="289"/>
      <c r="AH22" s="289"/>
      <c r="AI22" s="289"/>
      <c r="AJ22" s="290"/>
      <c r="AK22" s="33"/>
    </row>
    <row r="23" spans="1:37" ht="18.75" customHeight="1" thickBot="1">
      <c r="A23" s="2"/>
      <c r="B23" s="2"/>
      <c r="C23" s="2"/>
      <c r="D23" s="2"/>
      <c r="E23" s="25"/>
      <c r="F23" s="294" t="s">
        <v>54</v>
      </c>
      <c r="G23" s="295"/>
      <c r="H23" s="295"/>
      <c r="I23" s="295"/>
      <c r="J23" s="295"/>
      <c r="K23" s="295"/>
      <c r="L23" s="296"/>
      <c r="M23" s="47">
        <v>0</v>
      </c>
      <c r="N23" s="48">
        <v>0</v>
      </c>
      <c r="O23" s="201">
        <f t="shared" si="1"/>
        <v>0</v>
      </c>
      <c r="P23" s="47">
        <v>0</v>
      </c>
      <c r="Q23" s="48">
        <v>0</v>
      </c>
      <c r="R23" s="201">
        <f t="shared" si="2"/>
        <v>0</v>
      </c>
      <c r="S23" s="47">
        <v>0</v>
      </c>
      <c r="T23" s="48">
        <v>0</v>
      </c>
      <c r="U23" s="201">
        <f t="shared" si="3"/>
        <v>0</v>
      </c>
      <c r="V23" s="212">
        <v>0</v>
      </c>
      <c r="W23" s="159">
        <v>0</v>
      </c>
      <c r="X23" s="170">
        <v>0</v>
      </c>
      <c r="Y23" s="49">
        <f t="shared" si="4"/>
        <v>0</v>
      </c>
      <c r="Z23" s="51"/>
      <c r="AA23" s="51"/>
      <c r="AB23" s="52"/>
      <c r="AC23" s="88"/>
      <c r="AD23" s="297" t="s">
        <v>17</v>
      </c>
      <c r="AE23" s="297"/>
      <c r="AF23" s="297"/>
      <c r="AG23" s="297"/>
      <c r="AH23" s="297"/>
      <c r="AI23" s="297"/>
      <c r="AJ23" s="298"/>
      <c r="AK23" s="33"/>
    </row>
    <row r="24" spans="1:37" ht="9.75" customHeight="1" thickBot="1">
      <c r="A24" s="2"/>
      <c r="B24" s="2"/>
      <c r="C24" s="2"/>
      <c r="D24" s="2"/>
      <c r="E24" s="25"/>
      <c r="F24" s="85"/>
      <c r="G24" s="85"/>
      <c r="H24" s="85"/>
      <c r="I24" s="85"/>
      <c r="J24" s="85"/>
      <c r="K24" s="85"/>
      <c r="L24" s="85"/>
      <c r="M24" s="53"/>
      <c r="N24" s="53"/>
      <c r="O24" s="90"/>
      <c r="P24" s="53"/>
      <c r="Q24" s="53"/>
      <c r="R24" s="90"/>
      <c r="S24" s="53"/>
      <c r="T24" s="53"/>
      <c r="U24" s="90"/>
      <c r="V24" s="90"/>
      <c r="W24" s="53"/>
      <c r="X24" s="53"/>
      <c r="Y24" s="90"/>
      <c r="Z24" s="74"/>
      <c r="AA24" s="74"/>
      <c r="AB24" s="66"/>
      <c r="AC24" s="34"/>
      <c r="AD24" s="34"/>
      <c r="AE24" s="34"/>
      <c r="AF24" s="34"/>
      <c r="AG24" s="34"/>
      <c r="AH24" s="34"/>
      <c r="AI24" s="34"/>
      <c r="AJ24" s="34"/>
      <c r="AK24" s="33"/>
    </row>
    <row r="25" spans="1:37" ht="18.75" customHeight="1" thickBot="1">
      <c r="A25" s="2"/>
      <c r="B25" s="2"/>
      <c r="C25" s="2"/>
      <c r="D25" s="2"/>
      <c r="E25" s="25" t="s">
        <v>27</v>
      </c>
      <c r="F25" s="85"/>
      <c r="G25" s="85"/>
      <c r="H25" s="85"/>
      <c r="I25" s="85"/>
      <c r="J25" s="85"/>
      <c r="K25" s="85"/>
      <c r="L25" s="86"/>
      <c r="M25" s="26">
        <f>+M26+M27</f>
        <v>9</v>
      </c>
      <c r="N25" s="92">
        <f>SUM(N26:N27)</f>
        <v>0</v>
      </c>
      <c r="O25" s="111">
        <f>SUM(O26:O27)</f>
        <v>9</v>
      </c>
      <c r="P25" s="26">
        <f>+P26+P27</f>
        <v>12</v>
      </c>
      <c r="Q25" s="92">
        <f>SUM(Q26:Q27)</f>
        <v>0</v>
      </c>
      <c r="R25" s="111">
        <f>SUM(R26:R27)</f>
        <v>12</v>
      </c>
      <c r="S25" s="26">
        <f>+S26+S27</f>
        <v>30</v>
      </c>
      <c r="T25" s="92">
        <f>SUM(T26:T27)</f>
        <v>0</v>
      </c>
      <c r="U25" s="111">
        <f>SUM(U26:U27)</f>
        <v>30</v>
      </c>
      <c r="V25" s="213" t="s">
        <v>93</v>
      </c>
      <c r="W25" s="91">
        <f>+W26+W27</f>
        <v>18</v>
      </c>
      <c r="X25" s="92">
        <f>+X26+X27</f>
        <v>1</v>
      </c>
      <c r="Y25" s="94">
        <f>+Y26+Y27</f>
        <v>19</v>
      </c>
      <c r="Z25" s="74"/>
      <c r="AA25" s="74"/>
      <c r="AB25" s="66"/>
      <c r="AC25" s="34"/>
      <c r="AD25" s="272" t="s">
        <v>28</v>
      </c>
      <c r="AE25" s="272"/>
      <c r="AF25" s="272"/>
      <c r="AG25" s="272"/>
      <c r="AH25" s="272"/>
      <c r="AI25" s="272"/>
      <c r="AJ25" s="272"/>
      <c r="AK25" s="127"/>
    </row>
    <row r="26" spans="1:37" ht="18.75" customHeight="1">
      <c r="A26" s="2"/>
      <c r="B26" s="2"/>
      <c r="C26" s="2"/>
      <c r="D26" s="2"/>
      <c r="E26" s="25"/>
      <c r="F26" s="40" t="s">
        <v>69</v>
      </c>
      <c r="G26" s="41"/>
      <c r="H26" s="41"/>
      <c r="I26" s="41"/>
      <c r="J26" s="41"/>
      <c r="K26" s="41"/>
      <c r="L26" s="95"/>
      <c r="M26" s="70">
        <v>7</v>
      </c>
      <c r="N26" s="71">
        <v>0</v>
      </c>
      <c r="O26" s="125">
        <f>SUM(M26:N26)</f>
        <v>7</v>
      </c>
      <c r="P26" s="70">
        <v>7</v>
      </c>
      <c r="Q26" s="71">
        <v>0</v>
      </c>
      <c r="R26" s="125">
        <f>SUM(P26:Q26)</f>
        <v>7</v>
      </c>
      <c r="S26" s="70">
        <v>22</v>
      </c>
      <c r="T26" s="71">
        <v>0</v>
      </c>
      <c r="U26" s="125">
        <f>SUM(S26:T26)</f>
        <v>22</v>
      </c>
      <c r="V26" s="214" t="s">
        <v>93</v>
      </c>
      <c r="W26" s="70">
        <v>14</v>
      </c>
      <c r="X26" s="71">
        <v>0</v>
      </c>
      <c r="Y26" s="72">
        <f>SUM(W26:X26)</f>
        <v>14</v>
      </c>
      <c r="Z26" s="74"/>
      <c r="AA26" s="74"/>
      <c r="AB26" s="66"/>
      <c r="AC26" s="299" t="s">
        <v>70</v>
      </c>
      <c r="AD26" s="274"/>
      <c r="AE26" s="274"/>
      <c r="AF26" s="274"/>
      <c r="AG26" s="274"/>
      <c r="AH26" s="274"/>
      <c r="AI26" s="274"/>
      <c r="AJ26" s="275"/>
      <c r="AK26" s="33"/>
    </row>
    <row r="27" spans="1:37" ht="18.75" customHeight="1" thickBot="1">
      <c r="A27" s="2"/>
      <c r="B27" s="2"/>
      <c r="C27" s="2"/>
      <c r="D27" s="2"/>
      <c r="E27" s="25"/>
      <c r="F27" s="300" t="s">
        <v>39</v>
      </c>
      <c r="G27" s="301"/>
      <c r="H27" s="301"/>
      <c r="I27" s="301"/>
      <c r="J27" s="301"/>
      <c r="K27" s="301"/>
      <c r="L27" s="302"/>
      <c r="M27" s="47">
        <v>2</v>
      </c>
      <c r="N27" s="48">
        <v>0</v>
      </c>
      <c r="O27" s="201">
        <f>SUM(M27:N27)</f>
        <v>2</v>
      </c>
      <c r="P27" s="47">
        <v>5</v>
      </c>
      <c r="Q27" s="48">
        <v>0</v>
      </c>
      <c r="R27" s="201">
        <f>SUM(P27:Q27)</f>
        <v>5</v>
      </c>
      <c r="S27" s="47">
        <v>8</v>
      </c>
      <c r="T27" s="48">
        <v>0</v>
      </c>
      <c r="U27" s="201">
        <f>SUM(S27:T27)</f>
        <v>8</v>
      </c>
      <c r="V27" s="205" t="s">
        <v>93</v>
      </c>
      <c r="W27" s="47">
        <v>4</v>
      </c>
      <c r="X27" s="48">
        <v>1</v>
      </c>
      <c r="Y27" s="49">
        <f>SUM(W27:X27)</f>
        <v>5</v>
      </c>
      <c r="Z27" s="4"/>
      <c r="AA27" s="4"/>
      <c r="AB27" s="4"/>
      <c r="AC27" s="96"/>
      <c r="AD27" s="280" t="s">
        <v>86</v>
      </c>
      <c r="AE27" s="280"/>
      <c r="AF27" s="280"/>
      <c r="AG27" s="280"/>
      <c r="AH27" s="280"/>
      <c r="AI27" s="280"/>
      <c r="AJ27" s="281"/>
      <c r="AK27" s="33"/>
    </row>
    <row r="28" spans="1:37" ht="9.75" customHeight="1" thickBot="1">
      <c r="A28" s="2"/>
      <c r="B28" s="2"/>
      <c r="C28" s="2"/>
      <c r="D28" s="2"/>
      <c r="E28" s="25"/>
      <c r="F28" s="85"/>
      <c r="G28" s="85"/>
      <c r="H28" s="85"/>
      <c r="I28" s="85"/>
      <c r="J28" s="85"/>
      <c r="K28" s="85"/>
      <c r="L28" s="85"/>
      <c r="M28" s="53"/>
      <c r="N28" s="53"/>
      <c r="O28" s="90"/>
      <c r="P28" s="53"/>
      <c r="Q28" s="53"/>
      <c r="R28" s="90"/>
      <c r="S28" s="53"/>
      <c r="T28" s="53"/>
      <c r="U28" s="90"/>
      <c r="V28" s="90"/>
      <c r="W28" s="53"/>
      <c r="X28" s="53"/>
      <c r="Y28" s="90"/>
      <c r="Z28" s="74"/>
      <c r="AA28" s="74"/>
      <c r="AB28" s="66"/>
      <c r="AC28" s="34"/>
      <c r="AD28" s="34"/>
      <c r="AE28" s="34"/>
      <c r="AF28" s="34"/>
      <c r="AG28" s="34"/>
      <c r="AH28" s="34"/>
      <c r="AI28" s="34"/>
      <c r="AJ28" s="34"/>
      <c r="AK28" s="33"/>
    </row>
    <row r="29" spans="1:37" ht="18.75" customHeight="1" thickBot="1">
      <c r="A29" s="2"/>
      <c r="B29" s="2"/>
      <c r="C29" s="2"/>
      <c r="D29" s="2"/>
      <c r="E29" s="303" t="s">
        <v>26</v>
      </c>
      <c r="F29" s="304"/>
      <c r="G29" s="304"/>
      <c r="H29" s="304"/>
      <c r="I29" s="304"/>
      <c r="J29" s="304"/>
      <c r="K29" s="304"/>
      <c r="L29" s="305"/>
      <c r="M29" s="99">
        <f aca="true" t="shared" si="5" ref="M29:U29">SUM(M30:M31)</f>
        <v>3</v>
      </c>
      <c r="N29" s="100">
        <f t="shared" si="5"/>
        <v>3</v>
      </c>
      <c r="O29" s="206">
        <f t="shared" si="5"/>
        <v>6</v>
      </c>
      <c r="P29" s="99">
        <f t="shared" si="5"/>
        <v>-4</v>
      </c>
      <c r="Q29" s="100">
        <f t="shared" si="5"/>
        <v>1</v>
      </c>
      <c r="R29" s="206">
        <f t="shared" si="5"/>
        <v>-3</v>
      </c>
      <c r="S29" s="99">
        <f t="shared" si="5"/>
        <v>-6</v>
      </c>
      <c r="T29" s="100">
        <f t="shared" si="5"/>
        <v>4</v>
      </c>
      <c r="U29" s="206">
        <f t="shared" si="5"/>
        <v>-2</v>
      </c>
      <c r="V29" s="200">
        <f>ROUND(U29-Y29,2)/Y29*100</f>
        <v>-114.28571428571428</v>
      </c>
      <c r="W29" s="155">
        <f>SUM(W30:W31)</f>
        <v>12</v>
      </c>
      <c r="X29" s="156">
        <f>SUM(X30:X31)</f>
        <v>2</v>
      </c>
      <c r="Y29" s="161">
        <f>SUM(Y30:Y31)</f>
        <v>14</v>
      </c>
      <c r="Z29" s="74"/>
      <c r="AA29" s="74"/>
      <c r="AB29" s="66"/>
      <c r="AC29" s="83"/>
      <c r="AD29" s="272" t="s">
        <v>30</v>
      </c>
      <c r="AE29" s="272"/>
      <c r="AF29" s="272"/>
      <c r="AG29" s="272"/>
      <c r="AH29" s="272"/>
      <c r="AI29" s="272"/>
      <c r="AJ29" s="272"/>
      <c r="AK29" s="127"/>
    </row>
    <row r="30" spans="1:37" ht="18.75" customHeight="1">
      <c r="A30" s="2"/>
      <c r="B30" s="2"/>
      <c r="C30" s="2"/>
      <c r="D30" s="2"/>
      <c r="E30" s="25"/>
      <c r="F30" s="40" t="s">
        <v>83</v>
      </c>
      <c r="G30" s="41"/>
      <c r="H30" s="41"/>
      <c r="I30" s="41"/>
      <c r="J30" s="41"/>
      <c r="K30" s="41"/>
      <c r="L30" s="95"/>
      <c r="M30" s="70">
        <v>3</v>
      </c>
      <c r="N30" s="71">
        <v>0</v>
      </c>
      <c r="O30" s="125">
        <f>SUM(M30:N30)</f>
        <v>3</v>
      </c>
      <c r="P30" s="70">
        <v>0</v>
      </c>
      <c r="Q30" s="71">
        <v>1</v>
      </c>
      <c r="R30" s="125">
        <f>SUM(P30:Q30)</f>
        <v>1</v>
      </c>
      <c r="S30" s="70">
        <v>2</v>
      </c>
      <c r="T30" s="71">
        <v>2</v>
      </c>
      <c r="U30" s="125">
        <f>SUM(S30:T30)</f>
        <v>4</v>
      </c>
      <c r="V30" s="211">
        <f>ROUND(U30-Y30,1)/Y30*100</f>
        <v>0</v>
      </c>
      <c r="W30" s="166">
        <v>0</v>
      </c>
      <c r="X30" s="169">
        <v>4</v>
      </c>
      <c r="Y30" s="154">
        <f>X30+W30</f>
        <v>4</v>
      </c>
      <c r="Z30" s="4"/>
      <c r="AA30" s="4"/>
      <c r="AB30" s="4"/>
      <c r="AC30" s="274" t="s">
        <v>82</v>
      </c>
      <c r="AD30" s="274"/>
      <c r="AE30" s="274"/>
      <c r="AF30" s="274"/>
      <c r="AG30" s="274"/>
      <c r="AH30" s="274"/>
      <c r="AI30" s="274"/>
      <c r="AJ30" s="275"/>
      <c r="AK30" s="33"/>
    </row>
    <row r="31" spans="1:37" ht="18.75" customHeight="1" thickBot="1">
      <c r="A31" s="2"/>
      <c r="B31" s="2"/>
      <c r="C31" s="2"/>
      <c r="D31" s="2"/>
      <c r="E31" s="25"/>
      <c r="F31" s="75" t="s">
        <v>89</v>
      </c>
      <c r="G31" s="78"/>
      <c r="H31" s="78"/>
      <c r="I31" s="78"/>
      <c r="J31" s="78"/>
      <c r="K31" s="78"/>
      <c r="L31" s="101"/>
      <c r="M31" s="47">
        <v>0</v>
      </c>
      <c r="N31" s="50">
        <v>3</v>
      </c>
      <c r="O31" s="201">
        <f>SUM(M31:N31)</f>
        <v>3</v>
      </c>
      <c r="P31" s="47">
        <v>-4</v>
      </c>
      <c r="Q31" s="50">
        <v>0</v>
      </c>
      <c r="R31" s="201">
        <f>SUM(P31:Q31)</f>
        <v>-4</v>
      </c>
      <c r="S31" s="47">
        <v>-8</v>
      </c>
      <c r="T31" s="50">
        <v>2</v>
      </c>
      <c r="U31" s="201">
        <f>SUM(S31:T31)</f>
        <v>-6</v>
      </c>
      <c r="V31" s="212">
        <f>ROUND(U31-Y31,1)/Y31*100</f>
        <v>-160</v>
      </c>
      <c r="W31" s="171">
        <v>12</v>
      </c>
      <c r="X31" s="172">
        <v>-2</v>
      </c>
      <c r="Y31" s="128">
        <f>X31+W31</f>
        <v>10</v>
      </c>
      <c r="Z31" s="4"/>
      <c r="AA31" s="4"/>
      <c r="AB31" s="4"/>
      <c r="AC31" s="102"/>
      <c r="AD31" s="280" t="s">
        <v>90</v>
      </c>
      <c r="AE31" s="280"/>
      <c r="AF31" s="280"/>
      <c r="AG31" s="280"/>
      <c r="AH31" s="280"/>
      <c r="AI31" s="280"/>
      <c r="AJ31" s="281"/>
      <c r="AK31" s="33"/>
    </row>
    <row r="32" spans="1:37" ht="18.75" customHeight="1" thickBot="1">
      <c r="A32" s="2"/>
      <c r="B32" s="2"/>
      <c r="C32" s="2"/>
      <c r="D32" s="2"/>
      <c r="E32" s="25"/>
      <c r="F32" s="4"/>
      <c r="G32" s="4"/>
      <c r="H32" s="4"/>
      <c r="I32" s="4"/>
      <c r="J32" s="4"/>
      <c r="K32" s="4"/>
      <c r="L32" s="4"/>
      <c r="M32" s="306" t="s">
        <v>87</v>
      </c>
      <c r="N32" s="307"/>
      <c r="O32" s="307"/>
      <c r="P32" s="306" t="s">
        <v>110</v>
      </c>
      <c r="Q32" s="307"/>
      <c r="R32" s="307"/>
      <c r="S32" s="306" t="s">
        <v>110</v>
      </c>
      <c r="T32" s="307"/>
      <c r="U32" s="307"/>
      <c r="V32" s="150"/>
      <c r="W32" s="306" t="s">
        <v>109</v>
      </c>
      <c r="X32" s="307"/>
      <c r="Y32" s="307"/>
      <c r="Z32" s="135"/>
      <c r="AA32" s="135"/>
      <c r="AB32" s="135"/>
      <c r="AC32" s="34"/>
      <c r="AD32" s="34"/>
      <c r="AE32" s="2"/>
      <c r="AF32" s="34"/>
      <c r="AG32" s="34"/>
      <c r="AH32" s="34"/>
      <c r="AI32" s="34"/>
      <c r="AJ32" s="34"/>
      <c r="AK32" s="33"/>
    </row>
    <row r="33" spans="1:37" ht="18.75" customHeight="1" thickBot="1">
      <c r="A33" s="2"/>
      <c r="B33" s="2"/>
      <c r="C33" s="2"/>
      <c r="D33" s="2"/>
      <c r="E33" s="308" t="s">
        <v>55</v>
      </c>
      <c r="F33" s="309"/>
      <c r="G33" s="309"/>
      <c r="H33" s="309"/>
      <c r="I33" s="309"/>
      <c r="J33" s="309"/>
      <c r="K33" s="309"/>
      <c r="L33" s="310"/>
      <c r="M33" s="103">
        <f>+M10+M12-M16-M25-M29</f>
        <v>1084</v>
      </c>
      <c r="N33" s="36">
        <f>+N10+N12-N16-N25-N29</f>
        <v>38</v>
      </c>
      <c r="O33" s="206">
        <f>SUM(M33:N33)</f>
        <v>1122</v>
      </c>
      <c r="P33" s="103">
        <f>+P10+P12-P16-P25-P29</f>
        <v>1657</v>
      </c>
      <c r="Q33" s="36">
        <f>+Q10+Q12-Q16-Q25-Q29</f>
        <v>101</v>
      </c>
      <c r="R33" s="206">
        <f>SUM(P33:Q33)</f>
        <v>1758</v>
      </c>
      <c r="S33" s="103">
        <f>+S10+S12-S16-S25-S29</f>
        <v>1657</v>
      </c>
      <c r="T33" s="36">
        <f>+T10+T12-T16-T25-T29</f>
        <v>101</v>
      </c>
      <c r="U33" s="206">
        <f>SUM(S33:T33)</f>
        <v>1758</v>
      </c>
      <c r="V33" s="200">
        <f>ROUND(U33-Y33,2)/Y33*100</f>
        <v>-10.488798370672098</v>
      </c>
      <c r="W33" s="103">
        <f>+W10+W12-W16-W25-W29</f>
        <v>1911</v>
      </c>
      <c r="X33" s="36">
        <f>+X10+X12-X16-X25-X29</f>
        <v>53</v>
      </c>
      <c r="Y33" s="29">
        <f>SUM(W33:X33)</f>
        <v>1964</v>
      </c>
      <c r="Z33" s="104" t="e">
        <f>+Z10+Z12-Z16</f>
        <v>#REF!</v>
      </c>
      <c r="AA33" s="104" t="e">
        <f>+AA10+AA12-AA16</f>
        <v>#REF!</v>
      </c>
      <c r="AB33" s="104" t="e">
        <f>+AB10+AB12-AB16</f>
        <v>#REF!</v>
      </c>
      <c r="AC33" s="311" t="s">
        <v>53</v>
      </c>
      <c r="AD33" s="311"/>
      <c r="AE33" s="311"/>
      <c r="AF33" s="311"/>
      <c r="AG33" s="311"/>
      <c r="AH33" s="311"/>
      <c r="AI33" s="311"/>
      <c r="AJ33" s="311"/>
      <c r="AK33" s="312"/>
    </row>
    <row r="34" spans="1:37" ht="9.75" customHeight="1" thickBot="1">
      <c r="A34" s="2"/>
      <c r="B34" s="2"/>
      <c r="C34" s="2"/>
      <c r="D34" s="2"/>
      <c r="E34" s="105"/>
      <c r="F34" s="106"/>
      <c r="G34" s="106"/>
      <c r="H34" s="106"/>
      <c r="I34" s="106"/>
      <c r="J34" s="106"/>
      <c r="K34" s="106"/>
      <c r="L34" s="106"/>
      <c r="M34" s="271"/>
      <c r="N34" s="271"/>
      <c r="O34" s="271"/>
      <c r="P34" s="271"/>
      <c r="Q34" s="271"/>
      <c r="R34" s="271"/>
      <c r="S34" s="271"/>
      <c r="T34" s="271"/>
      <c r="U34" s="271"/>
      <c r="V34" s="147"/>
      <c r="W34" s="271"/>
      <c r="X34" s="271"/>
      <c r="Y34" s="271"/>
      <c r="Z34" s="71">
        <f>SUM(Z36:Z37)</f>
        <v>103</v>
      </c>
      <c r="AA34" s="71">
        <v>58</v>
      </c>
      <c r="AB34" s="107">
        <f>SUM(Z34:AA34)</f>
        <v>161</v>
      </c>
      <c r="AC34" s="313"/>
      <c r="AD34" s="313"/>
      <c r="AE34" s="313"/>
      <c r="AF34" s="313"/>
      <c r="AG34" s="313"/>
      <c r="AH34" s="313"/>
      <c r="AI34" s="313"/>
      <c r="AJ34" s="313"/>
      <c r="AK34" s="33"/>
    </row>
    <row r="35" spans="1:37" ht="18.75" customHeight="1" thickBot="1">
      <c r="A35" s="2"/>
      <c r="B35" s="2"/>
      <c r="C35" s="2"/>
      <c r="D35" s="2"/>
      <c r="E35" s="303" t="s">
        <v>92</v>
      </c>
      <c r="F35" s="304"/>
      <c r="G35" s="304"/>
      <c r="H35" s="304"/>
      <c r="I35" s="304"/>
      <c r="J35" s="304"/>
      <c r="K35" s="304"/>
      <c r="L35" s="305"/>
      <c r="M35" s="103">
        <f aca="true" t="shared" si="6" ref="M35:U35">SUM(M36:M37)</f>
        <v>1084</v>
      </c>
      <c r="N35" s="36">
        <f t="shared" si="6"/>
        <v>38</v>
      </c>
      <c r="O35" s="206">
        <f t="shared" si="6"/>
        <v>1122</v>
      </c>
      <c r="P35" s="103">
        <f t="shared" si="6"/>
        <v>1657</v>
      </c>
      <c r="Q35" s="36">
        <f t="shared" si="6"/>
        <v>101</v>
      </c>
      <c r="R35" s="206">
        <f t="shared" si="6"/>
        <v>1758</v>
      </c>
      <c r="S35" s="103">
        <f t="shared" si="6"/>
        <v>1657</v>
      </c>
      <c r="T35" s="36">
        <f t="shared" si="6"/>
        <v>101</v>
      </c>
      <c r="U35" s="206">
        <f t="shared" si="6"/>
        <v>1758</v>
      </c>
      <c r="V35" s="200">
        <f>ROUND(U35-Y35,2)/Y35*100</f>
        <v>-10.488798370672098</v>
      </c>
      <c r="W35" s="103">
        <f>SUM(W36:W37)</f>
        <v>1911</v>
      </c>
      <c r="X35" s="36">
        <f>SUM(X36:X37)</f>
        <v>53</v>
      </c>
      <c r="Y35" s="93">
        <f>SUM(W35:X35)</f>
        <v>1964</v>
      </c>
      <c r="Z35" s="70"/>
      <c r="AA35" s="71"/>
      <c r="AB35" s="107"/>
      <c r="AC35" s="148" t="s">
        <v>31</v>
      </c>
      <c r="AD35" s="272" t="s">
        <v>91</v>
      </c>
      <c r="AE35" s="272"/>
      <c r="AF35" s="272"/>
      <c r="AG35" s="272"/>
      <c r="AH35" s="272"/>
      <c r="AI35" s="272"/>
      <c r="AJ35" s="272"/>
      <c r="AK35" s="127"/>
    </row>
    <row r="36" spans="1:37" ht="18.75" customHeight="1">
      <c r="A36" s="2"/>
      <c r="B36" s="2"/>
      <c r="C36" s="2"/>
      <c r="D36" s="2"/>
      <c r="E36" s="108"/>
      <c r="F36" s="40" t="s">
        <v>8</v>
      </c>
      <c r="G36" s="145"/>
      <c r="H36" s="42"/>
      <c r="I36" s="42"/>
      <c r="J36" s="42"/>
      <c r="K36" s="41"/>
      <c r="L36" s="95"/>
      <c r="M36" s="182">
        <v>871</v>
      </c>
      <c r="N36" s="182">
        <v>37</v>
      </c>
      <c r="O36" s="219">
        <f>SUM(M36:N36)</f>
        <v>908</v>
      </c>
      <c r="P36" s="217">
        <v>1474</v>
      </c>
      <c r="Q36" s="182">
        <v>101</v>
      </c>
      <c r="R36" s="219">
        <f>SUM(P36:Q36)</f>
        <v>1575</v>
      </c>
      <c r="S36" s="217">
        <v>1474</v>
      </c>
      <c r="T36" s="182">
        <v>101</v>
      </c>
      <c r="U36" s="125">
        <f>SUM(S36:T36)</f>
        <v>1575</v>
      </c>
      <c r="V36" s="211">
        <f>ROUND(U36-Y36,1)/Y36*100</f>
        <v>-8.16326530612245</v>
      </c>
      <c r="W36" s="169">
        <v>1662</v>
      </c>
      <c r="X36" s="169">
        <v>53</v>
      </c>
      <c r="Y36" s="128">
        <f>X36+W36</f>
        <v>1715</v>
      </c>
      <c r="Z36" s="64">
        <v>103</v>
      </c>
      <c r="AA36" s="64">
        <v>57</v>
      </c>
      <c r="AB36" s="56">
        <f>SUM(Z36:AA36)</f>
        <v>160</v>
      </c>
      <c r="AC36" s="314" t="s">
        <v>9</v>
      </c>
      <c r="AD36" s="274"/>
      <c r="AE36" s="274"/>
      <c r="AF36" s="274"/>
      <c r="AG36" s="274"/>
      <c r="AH36" s="274"/>
      <c r="AI36" s="274"/>
      <c r="AJ36" s="275"/>
      <c r="AK36" s="33"/>
    </row>
    <row r="37" spans="1:37" ht="18.75" customHeight="1" thickBot="1">
      <c r="A37" s="2"/>
      <c r="B37" s="2"/>
      <c r="C37" s="2"/>
      <c r="D37" s="2"/>
      <c r="E37" s="108"/>
      <c r="F37" s="75" t="s">
        <v>10</v>
      </c>
      <c r="G37" s="146"/>
      <c r="H37" s="76"/>
      <c r="I37" s="76"/>
      <c r="J37" s="76"/>
      <c r="K37" s="78"/>
      <c r="L37" s="101"/>
      <c r="M37" s="183">
        <v>213</v>
      </c>
      <c r="N37" s="183">
        <v>1</v>
      </c>
      <c r="O37" s="220">
        <f>SUM(M37:N37)</f>
        <v>214</v>
      </c>
      <c r="P37" s="218">
        <v>183</v>
      </c>
      <c r="Q37" s="183">
        <v>0</v>
      </c>
      <c r="R37" s="220">
        <f>SUM(P37:Q37)</f>
        <v>183</v>
      </c>
      <c r="S37" s="218">
        <v>183</v>
      </c>
      <c r="T37" s="183">
        <v>0</v>
      </c>
      <c r="U37" s="201">
        <f>SUM(S37:T37)</f>
        <v>183</v>
      </c>
      <c r="V37" s="212">
        <f>ROUND(U37-Y37,1)/Y37*100</f>
        <v>-26.506024096385545</v>
      </c>
      <c r="W37" s="173">
        <v>249</v>
      </c>
      <c r="X37" s="173">
        <v>0</v>
      </c>
      <c r="Y37" s="174">
        <f>X37+W37</f>
        <v>249</v>
      </c>
      <c r="Z37" s="74"/>
      <c r="AA37" s="74"/>
      <c r="AB37" s="66"/>
      <c r="AC37" s="279" t="s">
        <v>11</v>
      </c>
      <c r="AD37" s="280"/>
      <c r="AE37" s="280"/>
      <c r="AF37" s="280"/>
      <c r="AG37" s="280"/>
      <c r="AH37" s="280"/>
      <c r="AI37" s="280"/>
      <c r="AJ37" s="281"/>
      <c r="AK37" s="33"/>
    </row>
    <row r="38" spans="1:37" ht="7.5" customHeight="1" thickBot="1">
      <c r="A38" s="2"/>
      <c r="B38" s="2"/>
      <c r="C38" s="2"/>
      <c r="D38" s="2"/>
      <c r="E38" s="109"/>
      <c r="F38" s="110"/>
      <c r="G38" s="110"/>
      <c r="H38" s="110"/>
      <c r="I38" s="110"/>
      <c r="J38" s="110"/>
      <c r="K38" s="110"/>
      <c r="L38" s="110"/>
      <c r="M38" s="111"/>
      <c r="N38" s="111"/>
      <c r="O38" s="28"/>
      <c r="P38" s="111"/>
      <c r="Q38" s="111"/>
      <c r="R38" s="28"/>
      <c r="S38" s="111"/>
      <c r="T38" s="111"/>
      <c r="U38" s="28"/>
      <c r="V38" s="152"/>
      <c r="W38" s="111"/>
      <c r="X38" s="111"/>
      <c r="Y38" s="28"/>
      <c r="Z38" s="104"/>
      <c r="AA38" s="104"/>
      <c r="AB38" s="104"/>
      <c r="AC38" s="112"/>
      <c r="AD38" s="113"/>
      <c r="AE38" s="113"/>
      <c r="AF38" s="113"/>
      <c r="AG38" s="113"/>
      <c r="AH38" s="113"/>
      <c r="AI38" s="113"/>
      <c r="AJ38" s="113"/>
      <c r="AK38" s="114"/>
    </row>
    <row r="39" spans="1:37" ht="24.75" customHeight="1">
      <c r="A39" s="2"/>
      <c r="B39" s="2"/>
      <c r="C39" s="2"/>
      <c r="D39" s="2"/>
      <c r="E39" s="115" t="s">
        <v>29</v>
      </c>
      <c r="F39" s="116"/>
      <c r="G39" s="116"/>
      <c r="H39" s="116"/>
      <c r="I39" s="116"/>
      <c r="J39" s="116"/>
      <c r="K39" s="117"/>
      <c r="L39" s="118"/>
      <c r="M39" s="119"/>
      <c r="N39" s="120"/>
      <c r="O39" s="235"/>
      <c r="P39" s="119"/>
      <c r="Q39" s="120"/>
      <c r="R39" s="235"/>
      <c r="S39" s="119"/>
      <c r="T39" s="120"/>
      <c r="U39" s="121"/>
      <c r="V39" s="215"/>
      <c r="W39" s="119"/>
      <c r="X39" s="120"/>
      <c r="Y39" s="45"/>
      <c r="Z39" s="106"/>
      <c r="AA39" s="106"/>
      <c r="AB39" s="106"/>
      <c r="AC39" s="122"/>
      <c r="AD39" s="313" t="s">
        <v>32</v>
      </c>
      <c r="AE39" s="313"/>
      <c r="AF39" s="313"/>
      <c r="AG39" s="313"/>
      <c r="AH39" s="313"/>
      <c r="AI39" s="313"/>
      <c r="AJ39" s="313"/>
      <c r="AK39" s="149"/>
    </row>
    <row r="40" spans="1:37" ht="18.75" customHeight="1">
      <c r="A40" s="2"/>
      <c r="B40" s="2"/>
      <c r="C40" s="2"/>
      <c r="D40" s="2"/>
      <c r="E40" s="97" t="s">
        <v>51</v>
      </c>
      <c r="F40" s="6"/>
      <c r="G40" s="6"/>
      <c r="H40" s="6"/>
      <c r="I40" s="6"/>
      <c r="J40" s="6"/>
      <c r="K40" s="123"/>
      <c r="L40" s="98"/>
      <c r="M40" s="233"/>
      <c r="N40" s="124"/>
      <c r="O40" s="72"/>
      <c r="P40" s="53"/>
      <c r="Q40" s="124"/>
      <c r="R40" s="72"/>
      <c r="S40" s="53"/>
      <c r="T40" s="124"/>
      <c r="U40" s="125"/>
      <c r="V40" s="234"/>
      <c r="W40" s="53"/>
      <c r="X40" s="124"/>
      <c r="Y40" s="72"/>
      <c r="Z40" s="4"/>
      <c r="AA40" s="4"/>
      <c r="AB40" s="4"/>
      <c r="AC40" s="126"/>
      <c r="AD40" s="269" t="s">
        <v>52</v>
      </c>
      <c r="AE40" s="269"/>
      <c r="AF40" s="269"/>
      <c r="AG40" s="269"/>
      <c r="AH40" s="269"/>
      <c r="AI40" s="269"/>
      <c r="AJ40" s="269"/>
      <c r="AK40" s="127"/>
    </row>
    <row r="41" spans="1:37" ht="18.75" customHeight="1">
      <c r="A41" s="2"/>
      <c r="B41" s="2"/>
      <c r="C41" s="2"/>
      <c r="D41" s="2"/>
      <c r="E41" s="97"/>
      <c r="F41" s="4" t="s">
        <v>33</v>
      </c>
      <c r="G41" s="6"/>
      <c r="H41" s="2"/>
      <c r="I41" s="6"/>
      <c r="J41" s="6"/>
      <c r="K41" s="123"/>
      <c r="L41" s="98"/>
      <c r="M41" s="184">
        <v>15</v>
      </c>
      <c r="N41" s="184">
        <v>0</v>
      </c>
      <c r="O41" s="229">
        <f>SUM(M41:N41)</f>
        <v>15</v>
      </c>
      <c r="P41" s="230">
        <f>+M45</f>
        <v>3</v>
      </c>
      <c r="Q41" s="184">
        <v>0</v>
      </c>
      <c r="R41" s="236">
        <f>SUM(P41:Q41)</f>
        <v>3</v>
      </c>
      <c r="S41" s="231">
        <v>20</v>
      </c>
      <c r="T41" s="184">
        <v>0</v>
      </c>
      <c r="U41" s="232">
        <f>SUM(S41:T41)</f>
        <v>20</v>
      </c>
      <c r="V41" s="214" t="s">
        <v>93</v>
      </c>
      <c r="W41" s="233">
        <v>29</v>
      </c>
      <c r="X41" s="124">
        <v>0</v>
      </c>
      <c r="Y41" s="72">
        <f>SUM(W41:X41)</f>
        <v>29</v>
      </c>
      <c r="Z41" s="4"/>
      <c r="AA41" s="4"/>
      <c r="AB41" s="4"/>
      <c r="AC41" s="126"/>
      <c r="AD41" s="32"/>
      <c r="AE41" s="32"/>
      <c r="AF41" s="32"/>
      <c r="AG41" s="32"/>
      <c r="AH41" s="32"/>
      <c r="AJ41" s="34" t="s">
        <v>34</v>
      </c>
      <c r="AK41" s="127"/>
    </row>
    <row r="42" spans="1:37" ht="18.75" customHeight="1">
      <c r="A42" s="2"/>
      <c r="B42" s="2"/>
      <c r="C42" s="2"/>
      <c r="D42" s="2"/>
      <c r="E42" s="97"/>
      <c r="F42" s="123" t="s">
        <v>62</v>
      </c>
      <c r="G42" s="6"/>
      <c r="H42" s="2"/>
      <c r="I42" s="6"/>
      <c r="J42" s="6"/>
      <c r="L42" s="98"/>
      <c r="M42" s="184">
        <v>0</v>
      </c>
      <c r="N42" s="184">
        <v>0</v>
      </c>
      <c r="O42" s="72">
        <f>SUM(M42:N42)</f>
        <v>0</v>
      </c>
      <c r="P42" s="184">
        <v>13</v>
      </c>
      <c r="Q42" s="184">
        <v>0</v>
      </c>
      <c r="R42" s="72">
        <f>SUM(P42:Q42)</f>
        <v>13</v>
      </c>
      <c r="S42" s="184">
        <v>16</v>
      </c>
      <c r="T42" s="184">
        <v>0</v>
      </c>
      <c r="U42" s="72">
        <f>SUM(S42:T42)</f>
        <v>16</v>
      </c>
      <c r="V42" s="191" t="s">
        <v>93</v>
      </c>
      <c r="W42" s="175">
        <v>20</v>
      </c>
      <c r="X42" s="73">
        <v>0</v>
      </c>
      <c r="Y42" s="72">
        <f>SUM(W42:X42)</f>
        <v>20</v>
      </c>
      <c r="Z42" s="4"/>
      <c r="AA42" s="4"/>
      <c r="AB42" s="4"/>
      <c r="AC42" s="126"/>
      <c r="AD42" s="32"/>
      <c r="AE42" s="32"/>
      <c r="AF42" s="32"/>
      <c r="AG42" s="32"/>
      <c r="AH42" s="32"/>
      <c r="AJ42" s="34" t="s">
        <v>63</v>
      </c>
      <c r="AK42" s="33"/>
    </row>
    <row r="43" spans="1:37" ht="18.75" customHeight="1">
      <c r="A43" s="2"/>
      <c r="B43" s="2"/>
      <c r="C43" s="2"/>
      <c r="D43" s="2"/>
      <c r="E43" s="97"/>
      <c r="F43" s="123" t="s">
        <v>18</v>
      </c>
      <c r="G43" s="6"/>
      <c r="H43" s="2"/>
      <c r="I43" s="6"/>
      <c r="J43" s="6"/>
      <c r="L43" s="98"/>
      <c r="M43" s="184">
        <v>12</v>
      </c>
      <c r="N43" s="184">
        <v>0</v>
      </c>
      <c r="O43" s="72">
        <f>SUM(M43:N43)</f>
        <v>12</v>
      </c>
      <c r="P43" s="184">
        <v>5</v>
      </c>
      <c r="Q43" s="184">
        <v>0</v>
      </c>
      <c r="R43" s="72">
        <f>SUM(P43:Q43)</f>
        <v>5</v>
      </c>
      <c r="S43" s="184">
        <v>25</v>
      </c>
      <c r="T43" s="184">
        <v>0</v>
      </c>
      <c r="U43" s="72">
        <f>SUM(S43:T43)</f>
        <v>25</v>
      </c>
      <c r="V43" s="191" t="s">
        <v>93</v>
      </c>
      <c r="W43" s="175">
        <v>47</v>
      </c>
      <c r="X43" s="73">
        <v>0</v>
      </c>
      <c r="Y43" s="72">
        <f>SUM(W43:X43)</f>
        <v>47</v>
      </c>
      <c r="Z43" s="4"/>
      <c r="AA43" s="4"/>
      <c r="AB43" s="4"/>
      <c r="AC43" s="126"/>
      <c r="AD43" s="32"/>
      <c r="AE43" s="32"/>
      <c r="AF43" s="32"/>
      <c r="AG43" s="32"/>
      <c r="AH43" s="32"/>
      <c r="AJ43" s="34" t="s">
        <v>25</v>
      </c>
      <c r="AK43" s="33"/>
    </row>
    <row r="44" spans="1:37" ht="18.75" customHeight="1">
      <c r="A44" s="2"/>
      <c r="B44" s="2"/>
      <c r="C44" s="2"/>
      <c r="D44" s="2"/>
      <c r="E44" s="97"/>
      <c r="F44" s="123" t="s">
        <v>40</v>
      </c>
      <c r="G44" s="6"/>
      <c r="H44" s="2"/>
      <c r="I44" s="6"/>
      <c r="J44" s="6"/>
      <c r="L44" s="98"/>
      <c r="M44" s="184">
        <v>0</v>
      </c>
      <c r="N44" s="184">
        <v>0</v>
      </c>
      <c r="O44" s="72">
        <f>SUM(M44:N44)</f>
        <v>0</v>
      </c>
      <c r="P44" s="184">
        <v>0</v>
      </c>
      <c r="Q44" s="184">
        <v>0</v>
      </c>
      <c r="R44" s="72">
        <f>SUM(P44:Q44)</f>
        <v>0</v>
      </c>
      <c r="S44" s="184">
        <v>0</v>
      </c>
      <c r="T44" s="184">
        <v>0</v>
      </c>
      <c r="U44" s="72">
        <f>SUM(S44:T44)</f>
        <v>0</v>
      </c>
      <c r="V44" s="192" t="s">
        <v>93</v>
      </c>
      <c r="W44" s="175">
        <v>0</v>
      </c>
      <c r="X44" s="73">
        <v>0</v>
      </c>
      <c r="Y44" s="176">
        <f>SUM(W44:X44)</f>
        <v>0</v>
      </c>
      <c r="Z44" s="4"/>
      <c r="AA44" s="4"/>
      <c r="AB44" s="4"/>
      <c r="AC44" s="126"/>
      <c r="AD44" s="32"/>
      <c r="AE44" s="32"/>
      <c r="AF44" s="32"/>
      <c r="AG44" s="32"/>
      <c r="AH44" s="32"/>
      <c r="AJ44" s="34" t="s">
        <v>41</v>
      </c>
      <c r="AK44" s="33"/>
    </row>
    <row r="45" spans="1:37" ht="18.75" customHeight="1" thickBot="1">
      <c r="A45" s="2"/>
      <c r="B45" s="2"/>
      <c r="C45" s="2"/>
      <c r="D45" s="2"/>
      <c r="E45" s="109" t="s">
        <v>60</v>
      </c>
      <c r="F45" s="130" t="s">
        <v>19</v>
      </c>
      <c r="G45" s="110"/>
      <c r="H45" s="131"/>
      <c r="I45" s="110"/>
      <c r="J45" s="110"/>
      <c r="K45" s="131"/>
      <c r="L45" s="132"/>
      <c r="M45" s="133">
        <f>+M41+M42-M43-M44</f>
        <v>3</v>
      </c>
      <c r="N45" s="134">
        <v>0</v>
      </c>
      <c r="O45" s="178">
        <f>SUM(M45:N45)</f>
        <v>3</v>
      </c>
      <c r="P45" s="133">
        <f>+P41+P42-P43-P44</f>
        <v>11</v>
      </c>
      <c r="Q45" s="134">
        <v>0</v>
      </c>
      <c r="R45" s="178">
        <f>SUM(P45:Q45)</f>
        <v>11</v>
      </c>
      <c r="S45" s="133">
        <f>+S41+S42-S43-S44</f>
        <v>11</v>
      </c>
      <c r="T45" s="134">
        <v>0</v>
      </c>
      <c r="U45" s="178">
        <f>SUM(S45:T45)</f>
        <v>11</v>
      </c>
      <c r="V45" s="193" t="s">
        <v>93</v>
      </c>
      <c r="W45" s="177">
        <f>+W41+W42-W43-W44</f>
        <v>2</v>
      </c>
      <c r="X45" s="134">
        <v>0</v>
      </c>
      <c r="Y45" s="49">
        <f>SUM(W45:X45)</f>
        <v>2</v>
      </c>
      <c r="Z45" s="135"/>
      <c r="AA45" s="135"/>
      <c r="AB45" s="135"/>
      <c r="AC45" s="112"/>
      <c r="AD45" s="113"/>
      <c r="AE45" s="113"/>
      <c r="AF45" s="113"/>
      <c r="AG45" s="113"/>
      <c r="AH45" s="113"/>
      <c r="AI45" s="131"/>
      <c r="AJ45" s="89" t="s">
        <v>20</v>
      </c>
      <c r="AK45" s="114"/>
    </row>
    <row r="46" spans="1:39" ht="18.75" customHeight="1">
      <c r="A46" s="2"/>
      <c r="B46" s="2"/>
      <c r="C46" s="2"/>
      <c r="D46" s="2"/>
      <c r="E46" s="141" t="s">
        <v>42</v>
      </c>
      <c r="F46" s="137" t="s">
        <v>96</v>
      </c>
      <c r="G46" s="137"/>
      <c r="H46" s="137"/>
      <c r="I46" s="137"/>
      <c r="J46" s="137"/>
      <c r="K46" s="137"/>
      <c r="L46" s="221"/>
      <c r="M46" s="221"/>
      <c r="N46" s="221"/>
      <c r="O46" s="221"/>
      <c r="P46" s="221"/>
      <c r="Q46" s="221"/>
      <c r="R46" s="221"/>
      <c r="S46" s="221"/>
      <c r="T46" s="221"/>
      <c r="U46" s="221"/>
      <c r="V46" s="221"/>
      <c r="W46" s="221"/>
      <c r="X46" s="90"/>
      <c r="Y46" s="90"/>
      <c r="Z46" s="4"/>
      <c r="AA46" s="4"/>
      <c r="AB46" s="4"/>
      <c r="AC46" s="222"/>
      <c r="AD46" s="34"/>
      <c r="AE46" s="34"/>
      <c r="AF46" s="34"/>
      <c r="AG46" s="34"/>
      <c r="AH46" s="34"/>
      <c r="AI46" s="4"/>
      <c r="AJ46" s="34"/>
      <c r="AK46" s="4"/>
      <c r="AL46" s="123"/>
      <c r="AM46" s="123"/>
    </row>
    <row r="47" spans="1:36" ht="18.75" customHeight="1">
      <c r="A47" s="2"/>
      <c r="B47" s="2"/>
      <c r="C47" s="2"/>
      <c r="D47" s="2"/>
      <c r="E47" s="141"/>
      <c r="F47" s="137" t="s">
        <v>97</v>
      </c>
      <c r="G47" s="137"/>
      <c r="H47" s="137"/>
      <c r="I47" s="137"/>
      <c r="J47" s="137"/>
      <c r="K47" s="137"/>
      <c r="L47" s="140"/>
      <c r="M47" s="140"/>
      <c r="N47" s="140"/>
      <c r="O47" s="140"/>
      <c r="P47" s="140"/>
      <c r="Q47" s="140"/>
      <c r="R47" s="140"/>
      <c r="S47" s="140"/>
      <c r="T47" s="140"/>
      <c r="U47" s="140"/>
      <c r="V47" s="140"/>
      <c r="W47" s="140"/>
      <c r="X47" s="90"/>
      <c r="Y47" s="90"/>
      <c r="Z47" s="4"/>
      <c r="AA47" s="4"/>
      <c r="AB47" s="4"/>
      <c r="AC47" s="126"/>
      <c r="AD47" s="32"/>
      <c r="AE47" s="32"/>
      <c r="AF47" s="32"/>
      <c r="AG47" s="32"/>
      <c r="AH47" s="32"/>
      <c r="AI47" s="2"/>
      <c r="AJ47" s="34"/>
    </row>
    <row r="48" spans="2:31" s="137" customFormat="1" ht="18.75" customHeight="1">
      <c r="B48" s="138"/>
      <c r="E48" s="139" t="s">
        <v>43</v>
      </c>
      <c r="F48" s="137" t="s">
        <v>66</v>
      </c>
      <c r="M48" s="140"/>
      <c r="N48" s="140"/>
      <c r="O48" s="140"/>
      <c r="P48" s="140"/>
      <c r="Q48" s="140"/>
      <c r="R48" s="140"/>
      <c r="S48" s="140"/>
      <c r="T48" s="140"/>
      <c r="U48" s="140"/>
      <c r="V48" s="140"/>
      <c r="W48" s="140"/>
      <c r="X48" s="140"/>
      <c r="Y48" s="140"/>
      <c r="Z48" s="140"/>
      <c r="AA48" s="140"/>
      <c r="AB48" s="140"/>
      <c r="AC48" s="140"/>
      <c r="AD48" s="140"/>
      <c r="AE48" s="140"/>
    </row>
    <row r="49" spans="2:31" s="137" customFormat="1" ht="18.75" customHeight="1">
      <c r="B49" s="138"/>
      <c r="F49" s="142" t="s">
        <v>76</v>
      </c>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0"/>
    </row>
    <row r="50" spans="2:31" s="137" customFormat="1" ht="18.75" customHeight="1">
      <c r="B50" s="138"/>
      <c r="F50" s="137" t="s">
        <v>61</v>
      </c>
      <c r="M50" s="140"/>
      <c r="N50" s="140"/>
      <c r="O50" s="140"/>
      <c r="P50" s="140"/>
      <c r="Q50" s="140"/>
      <c r="R50" s="140"/>
      <c r="S50" s="140"/>
      <c r="T50" s="140"/>
      <c r="U50" s="140"/>
      <c r="V50" s="140"/>
      <c r="W50" s="140"/>
      <c r="X50" s="140"/>
      <c r="Y50" s="140"/>
      <c r="Z50" s="140"/>
      <c r="AA50" s="140"/>
      <c r="AB50" s="140"/>
      <c r="AC50" s="140"/>
      <c r="AD50" s="140"/>
      <c r="AE50" s="140"/>
    </row>
    <row r="51" spans="3:37" s="137" customFormat="1" ht="18.75" customHeight="1">
      <c r="C51" s="138"/>
      <c r="D51" s="138"/>
      <c r="E51" s="141" t="s">
        <v>44</v>
      </c>
      <c r="F51" s="136" t="s">
        <v>73</v>
      </c>
      <c r="G51" s="136"/>
      <c r="H51" s="136"/>
      <c r="I51" s="136"/>
      <c r="J51" s="136"/>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row>
    <row r="52" spans="3:37" s="137" customFormat="1" ht="18.75" customHeight="1">
      <c r="C52" s="138"/>
      <c r="D52" s="138"/>
      <c r="E52" s="141"/>
      <c r="F52" s="136" t="s">
        <v>100</v>
      </c>
      <c r="G52" s="136"/>
      <c r="H52" s="136"/>
      <c r="I52" s="136"/>
      <c r="J52" s="136"/>
      <c r="K52" s="142"/>
      <c r="L52" s="142"/>
      <c r="M52" s="180"/>
      <c r="N52" s="181"/>
      <c r="R52" s="216" t="s">
        <v>101</v>
      </c>
      <c r="S52" s="315" t="s">
        <v>95</v>
      </c>
      <c r="T52" s="315"/>
      <c r="U52" s="137" t="s">
        <v>75</v>
      </c>
      <c r="Z52" s="142"/>
      <c r="AA52" s="142"/>
      <c r="AB52" s="142"/>
      <c r="AC52" s="142"/>
      <c r="AD52" s="142"/>
      <c r="AE52" s="142"/>
      <c r="AF52" s="142"/>
      <c r="AG52" s="142"/>
      <c r="AH52" s="142"/>
      <c r="AI52" s="142"/>
      <c r="AJ52" s="142"/>
      <c r="AK52" s="142"/>
    </row>
    <row r="53" spans="3:37" s="137" customFormat="1" ht="18.75" customHeight="1">
      <c r="C53" s="138"/>
      <c r="D53" s="138"/>
      <c r="E53" s="141"/>
      <c r="F53" s="136"/>
      <c r="G53" s="136"/>
      <c r="H53" s="136"/>
      <c r="I53" s="136"/>
      <c r="J53" s="136"/>
      <c r="K53" s="142"/>
      <c r="L53" s="142"/>
      <c r="N53" s="180"/>
      <c r="R53" s="181" t="s">
        <v>105</v>
      </c>
      <c r="S53" s="315" t="s">
        <v>111</v>
      </c>
      <c r="T53" s="315"/>
      <c r="U53" s="142" t="s">
        <v>75</v>
      </c>
      <c r="Z53" s="142"/>
      <c r="AA53" s="142"/>
      <c r="AB53" s="142"/>
      <c r="AC53" s="142"/>
      <c r="AD53" s="142"/>
      <c r="AE53" s="142"/>
      <c r="AF53" s="142"/>
      <c r="AG53" s="142"/>
      <c r="AH53" s="142"/>
      <c r="AI53" s="142"/>
      <c r="AJ53" s="142"/>
      <c r="AK53" s="142"/>
    </row>
    <row r="54" spans="5:6" ht="18.75" customHeight="1">
      <c r="E54" s="141" t="s">
        <v>45</v>
      </c>
      <c r="F54" s="136" t="s">
        <v>46</v>
      </c>
    </row>
    <row r="55" spans="5:6" ht="18.75" customHeight="1">
      <c r="E55" s="139" t="s">
        <v>49</v>
      </c>
      <c r="F55" s="136" t="s">
        <v>67</v>
      </c>
    </row>
    <row r="56" spans="5:6" ht="18.75" customHeight="1">
      <c r="E56" s="139" t="s">
        <v>47</v>
      </c>
      <c r="F56" s="136" t="s">
        <v>98</v>
      </c>
    </row>
    <row r="57" spans="5:6" ht="18.75" customHeight="1">
      <c r="E57" s="139"/>
      <c r="F57" s="136" t="s">
        <v>99</v>
      </c>
    </row>
    <row r="58" spans="5:25" s="4" customFormat="1" ht="18">
      <c r="E58" s="153" t="s">
        <v>59</v>
      </c>
      <c r="F58" s="179" t="s">
        <v>74</v>
      </c>
      <c r="G58" s="179"/>
      <c r="H58" s="179"/>
      <c r="I58" s="179"/>
      <c r="J58" s="179"/>
      <c r="K58" s="179"/>
      <c r="L58" s="179"/>
      <c r="M58" s="179"/>
      <c r="N58" s="179"/>
      <c r="O58" s="179"/>
      <c r="P58" s="179"/>
      <c r="Q58" s="179"/>
      <c r="R58" s="179"/>
      <c r="S58" s="179"/>
      <c r="T58" s="179"/>
      <c r="U58" s="179"/>
      <c r="V58" s="179"/>
      <c r="W58" s="179"/>
      <c r="X58" s="179"/>
      <c r="Y58" s="179"/>
    </row>
    <row r="59" spans="5:23" s="2" customFormat="1" ht="18">
      <c r="E59" s="190" t="s">
        <v>93</v>
      </c>
      <c r="F59" s="137" t="s">
        <v>84</v>
      </c>
      <c r="G59" s="137"/>
      <c r="H59" s="137"/>
      <c r="I59" s="137"/>
      <c r="J59" s="137"/>
      <c r="K59" s="137"/>
      <c r="L59" s="137"/>
      <c r="M59" s="137"/>
      <c r="N59" s="137"/>
      <c r="O59" s="137"/>
      <c r="P59" s="137"/>
      <c r="Q59" s="137"/>
      <c r="R59" s="137"/>
      <c r="S59" s="137"/>
      <c r="T59" s="137"/>
      <c r="U59" s="137"/>
      <c r="V59" s="137"/>
      <c r="W59" s="137"/>
    </row>
    <row r="60" s="2" customFormat="1" ht="18"/>
    <row r="61" s="2" customFormat="1" ht="18"/>
    <row r="62" s="2" customFormat="1" ht="18"/>
    <row r="63" s="2" customFormat="1" ht="18"/>
    <row r="64" s="2" customFormat="1" ht="18"/>
    <row r="65" s="2" customFormat="1" ht="18"/>
    <row r="66" s="2" customFormat="1" ht="18"/>
    <row r="67" s="2" customFormat="1" ht="18"/>
    <row r="68" s="2" customFormat="1" ht="18"/>
    <row r="69" s="2" customFormat="1" ht="18"/>
    <row r="70" s="2" customFormat="1" ht="18"/>
    <row r="71" s="2" customFormat="1" ht="18"/>
    <row r="72" s="2" customFormat="1" ht="18"/>
    <row r="73" s="2" customFormat="1" ht="18"/>
    <row r="74" s="2" customFormat="1" ht="18"/>
    <row r="75" s="2" customFormat="1" ht="18"/>
    <row r="76" s="2" customFormat="1" ht="18"/>
    <row r="77" s="2" customFormat="1" ht="18"/>
    <row r="78" s="2" customFormat="1" ht="18"/>
    <row r="79" s="2" customFormat="1" ht="18"/>
    <row r="80" s="2" customFormat="1" ht="18"/>
    <row r="81" s="2" customFormat="1" ht="18"/>
    <row r="82" s="2" customFormat="1" ht="18"/>
    <row r="83" s="2" customFormat="1" ht="18"/>
    <row r="84" s="2" customFormat="1" ht="18"/>
    <row r="85" s="2" customFormat="1" ht="18"/>
    <row r="86" s="2" customFormat="1" ht="18"/>
    <row r="87" s="2" customFormat="1" ht="18"/>
    <row r="88" s="2" customFormat="1" ht="18"/>
    <row r="89" s="2" customFormat="1" ht="18"/>
    <row r="90" s="2" customFormat="1" ht="18"/>
    <row r="91" s="2" customFormat="1" ht="18"/>
    <row r="92" s="2" customFormat="1" ht="18"/>
    <row r="93" s="2" customFormat="1" ht="18"/>
    <row r="94" s="2" customFormat="1" ht="18"/>
    <row r="95" s="2" customFormat="1" ht="18"/>
    <row r="96" s="2" customFormat="1" ht="18"/>
    <row r="97" s="2" customFormat="1" ht="18"/>
    <row r="98" s="2" customFormat="1" ht="18"/>
    <row r="99" s="2" customFormat="1" ht="18"/>
    <row r="100" s="2" customFormat="1" ht="18"/>
    <row r="101" s="2" customFormat="1" ht="18"/>
    <row r="102" s="2" customFormat="1" ht="18"/>
    <row r="103" s="2" customFormat="1" ht="18"/>
    <row r="104" s="2" customFormat="1" ht="18"/>
    <row r="105" s="2" customFormat="1" ht="18"/>
    <row r="106" s="2" customFormat="1" ht="18"/>
    <row r="107" s="2" customFormat="1" ht="18"/>
    <row r="108" s="2" customFormat="1" ht="18"/>
    <row r="109" s="2" customFormat="1" ht="18"/>
    <row r="110" s="2" customFormat="1" ht="18"/>
    <row r="111" s="2" customFormat="1" ht="18"/>
    <row r="112" s="2" customFormat="1" ht="18"/>
    <row r="113" s="2" customFormat="1" ht="18"/>
    <row r="114" s="2" customFormat="1" ht="18"/>
    <row r="115" s="2" customFormat="1" ht="18"/>
    <row r="116" s="2" customFormat="1" ht="18"/>
    <row r="117" s="2" customFormat="1" ht="18"/>
    <row r="118" s="2" customFormat="1" ht="18"/>
    <row r="119" s="2" customFormat="1" ht="18"/>
    <row r="120" s="2" customFormat="1" ht="18"/>
    <row r="121" s="2" customFormat="1" ht="18"/>
    <row r="122" s="2" customFormat="1" ht="18"/>
    <row r="123" s="2" customFormat="1" ht="18"/>
    <row r="124" s="2" customFormat="1" ht="18"/>
    <row r="125" s="2" customFormat="1" ht="18"/>
    <row r="126" s="2" customFormat="1" ht="18"/>
    <row r="127" s="2" customFormat="1" ht="18"/>
    <row r="128" s="2" customFormat="1" ht="18"/>
    <row r="129" s="2" customFormat="1" ht="18"/>
    <row r="130" s="2" customFormat="1" ht="18"/>
    <row r="131" s="2" customFormat="1" ht="18"/>
    <row r="132" s="2" customFormat="1" ht="18"/>
    <row r="133" s="2" customFormat="1" ht="18"/>
    <row r="134" s="2" customFormat="1" ht="18"/>
    <row r="135" s="2" customFormat="1" ht="18"/>
    <row r="136" s="2" customFormat="1" ht="18"/>
    <row r="137" s="2" customFormat="1" ht="18"/>
    <row r="138" s="2" customFormat="1" ht="18"/>
    <row r="139" s="2" customFormat="1" ht="18"/>
    <row r="140" s="2" customFormat="1" ht="18"/>
    <row r="141" s="2" customFormat="1" ht="18"/>
    <row r="142" s="2" customFormat="1" ht="18"/>
    <row r="143" s="2" customFormat="1" ht="18"/>
    <row r="144" s="2" customFormat="1" ht="18"/>
    <row r="145" s="2" customFormat="1" ht="18"/>
    <row r="146" s="2" customFormat="1" ht="18"/>
    <row r="147" s="2" customFormat="1" ht="18"/>
    <row r="148" s="2" customFormat="1" ht="18"/>
    <row r="149" s="2" customFormat="1" ht="18"/>
    <row r="150" s="2" customFormat="1" ht="18"/>
    <row r="151" s="2" customFormat="1" ht="18"/>
    <row r="152" s="2" customFormat="1" ht="18"/>
    <row r="153" s="2" customFormat="1" ht="18"/>
    <row r="154" s="2" customFormat="1" ht="18"/>
    <row r="155" s="2" customFormat="1" ht="18"/>
    <row r="156" s="2" customFormat="1" ht="18"/>
    <row r="157" s="2" customFormat="1" ht="18"/>
    <row r="158" s="2" customFormat="1" ht="18"/>
    <row r="159" s="2" customFormat="1" ht="18"/>
    <row r="160" s="2" customFormat="1" ht="18"/>
    <row r="161" s="2" customFormat="1" ht="18"/>
    <row r="162" s="2" customFormat="1" ht="18"/>
    <row r="163" s="2" customFormat="1" ht="18"/>
    <row r="164" s="2" customFormat="1" ht="18"/>
    <row r="165" s="2" customFormat="1" ht="18"/>
    <row r="166" s="2" customFormat="1" ht="18"/>
    <row r="167" s="2" customFormat="1" ht="18"/>
    <row r="168" s="2" customFormat="1" ht="18"/>
    <row r="169" s="2" customFormat="1" ht="18"/>
    <row r="170" s="2" customFormat="1" ht="18"/>
    <row r="171" s="2" customFormat="1" ht="18"/>
    <row r="172" s="2" customFormat="1" ht="18"/>
    <row r="173" s="2" customFormat="1" ht="18"/>
    <row r="174" s="2" customFormat="1" ht="18"/>
    <row r="175" s="2" customFormat="1" ht="18"/>
    <row r="176" s="2" customFormat="1" ht="18"/>
    <row r="177" s="2" customFormat="1" ht="18"/>
    <row r="178" s="2" customFormat="1" ht="18"/>
    <row r="179" s="2" customFormat="1" ht="18"/>
    <row r="180" s="2" customFormat="1" ht="18"/>
    <row r="181" s="2" customFormat="1" ht="18"/>
    <row r="182" s="2" customFormat="1" ht="18"/>
    <row r="183" s="2" customFormat="1" ht="18"/>
    <row r="184" s="2" customFormat="1" ht="18"/>
    <row r="185" s="2" customFormat="1" ht="18"/>
    <row r="186" s="2" customFormat="1" ht="18"/>
    <row r="187" s="2" customFormat="1" ht="18"/>
    <row r="188" s="2" customFormat="1" ht="18"/>
    <row r="189" s="2" customFormat="1" ht="18"/>
    <row r="190" s="2" customFormat="1" ht="18"/>
    <row r="191" s="2" customFormat="1" ht="18"/>
    <row r="192" s="2" customFormat="1" ht="18"/>
    <row r="193" s="2" customFormat="1" ht="18"/>
    <row r="194" s="2" customFormat="1" ht="18"/>
    <row r="195" s="2" customFormat="1" ht="18"/>
    <row r="196" s="2" customFormat="1" ht="18"/>
    <row r="197" s="2" customFormat="1" ht="18"/>
    <row r="198" s="2" customFormat="1" ht="18"/>
    <row r="199" s="2" customFormat="1" ht="18"/>
    <row r="200" s="2" customFormat="1" ht="18"/>
    <row r="201" s="2" customFormat="1" ht="18"/>
    <row r="202" s="2" customFormat="1" ht="18"/>
    <row r="203" s="2" customFormat="1" ht="18"/>
    <row r="204" s="2" customFormat="1" ht="18"/>
    <row r="205" s="2" customFormat="1" ht="18"/>
    <row r="206" s="2" customFormat="1" ht="18"/>
    <row r="207" s="2" customFormat="1" ht="18"/>
    <row r="208" s="2" customFormat="1" ht="18"/>
    <row r="209" s="2" customFormat="1" ht="18"/>
    <row r="210" s="2" customFormat="1" ht="18"/>
    <row r="211" s="2" customFormat="1" ht="18"/>
    <row r="212" s="2" customFormat="1" ht="18"/>
    <row r="213" s="2" customFormat="1" ht="18"/>
    <row r="214" s="2" customFormat="1" ht="18"/>
    <row r="215" s="2" customFormat="1" ht="18"/>
    <row r="216" s="2" customFormat="1" ht="18"/>
    <row r="217" s="2" customFormat="1" ht="18"/>
    <row r="218" s="2" customFormat="1" ht="18"/>
    <row r="219" s="2" customFormat="1" ht="18"/>
    <row r="220" s="2" customFormat="1" ht="18"/>
    <row r="221" s="2" customFormat="1" ht="18"/>
    <row r="222" s="2" customFormat="1" ht="18"/>
    <row r="223" s="2" customFormat="1" ht="18"/>
    <row r="224" s="2" customFormat="1" ht="18"/>
    <row r="225" s="2" customFormat="1" ht="18"/>
    <row r="226" s="2" customFormat="1" ht="18"/>
    <row r="227" s="2" customFormat="1" ht="18"/>
    <row r="228" s="2" customFormat="1" ht="18"/>
    <row r="229" s="2" customFormat="1" ht="18"/>
    <row r="230" s="2" customFormat="1" ht="18"/>
    <row r="231" s="2" customFormat="1" ht="18"/>
    <row r="232" s="2" customFormat="1" ht="18"/>
    <row r="233" s="2" customFormat="1" ht="18"/>
    <row r="234" s="2" customFormat="1" ht="18"/>
    <row r="235" s="2" customFormat="1" ht="18"/>
    <row r="236" s="2" customFormat="1" ht="18"/>
    <row r="237" s="2" customFormat="1" ht="18"/>
    <row r="238" s="2" customFormat="1" ht="18"/>
    <row r="239" s="2" customFormat="1" ht="18"/>
    <row r="240" s="2" customFormat="1" ht="18"/>
    <row r="241" s="2" customFormat="1" ht="18"/>
    <row r="242" s="2" customFormat="1" ht="18"/>
    <row r="243" s="2" customFormat="1" ht="18"/>
    <row r="244" s="2" customFormat="1" ht="18"/>
    <row r="245" s="2" customFormat="1" ht="18"/>
    <row r="246" s="2" customFormat="1" ht="18"/>
    <row r="247" s="2" customFormat="1" ht="18"/>
    <row r="248" s="2" customFormat="1" ht="18"/>
    <row r="249" s="2" customFormat="1" ht="18"/>
    <row r="250" s="2" customFormat="1" ht="18"/>
    <row r="251" s="2" customFormat="1" ht="18"/>
    <row r="252" s="2" customFormat="1" ht="18"/>
    <row r="253" s="2" customFormat="1" ht="18"/>
    <row r="254" s="2" customFormat="1" ht="18"/>
    <row r="255" s="2" customFormat="1" ht="18"/>
    <row r="256" s="2" customFormat="1" ht="18"/>
    <row r="257" s="2" customFormat="1" ht="18"/>
    <row r="258" s="2" customFormat="1" ht="18"/>
    <row r="259" s="2" customFormat="1" ht="18"/>
    <row r="260" s="2" customFormat="1" ht="18"/>
    <row r="261" s="2" customFormat="1" ht="18"/>
    <row r="262" s="2" customFormat="1" ht="18"/>
    <row r="263" s="2" customFormat="1" ht="18"/>
    <row r="264" s="2" customFormat="1" ht="18"/>
    <row r="265" s="2" customFormat="1" ht="18"/>
    <row r="266" s="2" customFormat="1" ht="18"/>
    <row r="267" s="2" customFormat="1" ht="18"/>
    <row r="268" s="2" customFormat="1" ht="18"/>
    <row r="269" s="2" customFormat="1" ht="18"/>
    <row r="270" s="2" customFormat="1" ht="18"/>
    <row r="271" s="2" customFormat="1" ht="18"/>
    <row r="272" s="2" customFormat="1" ht="18"/>
    <row r="273" s="2" customFormat="1" ht="18"/>
    <row r="274" s="2" customFormat="1" ht="18"/>
    <row r="275" s="2" customFormat="1" ht="18"/>
    <row r="276" s="2" customFormat="1" ht="18"/>
    <row r="277" s="2" customFormat="1" ht="18"/>
    <row r="278" s="2" customFormat="1" ht="18"/>
    <row r="279" s="2" customFormat="1" ht="18"/>
    <row r="280" s="2" customFormat="1" ht="18"/>
    <row r="281" s="2" customFormat="1" ht="18"/>
    <row r="282" s="2" customFormat="1" ht="18"/>
    <row r="283" s="2" customFormat="1" ht="18"/>
    <row r="284" s="2" customFormat="1" ht="18"/>
    <row r="285" s="2" customFormat="1" ht="18"/>
    <row r="286" s="2" customFormat="1" ht="18"/>
    <row r="287" s="2" customFormat="1" ht="18"/>
    <row r="288" s="2" customFormat="1" ht="18"/>
    <row r="289" s="2" customFormat="1" ht="18"/>
    <row r="290" s="2" customFormat="1" ht="18"/>
    <row r="291" s="2" customFormat="1" ht="18"/>
    <row r="292" s="2" customFormat="1" ht="18"/>
    <row r="293" s="2" customFormat="1" ht="18"/>
    <row r="294" s="2" customFormat="1" ht="18"/>
    <row r="295" s="2" customFormat="1" ht="18"/>
    <row r="296" s="2" customFormat="1" ht="18"/>
    <row r="297" s="2" customFormat="1" ht="18"/>
    <row r="298" s="2" customFormat="1" ht="18"/>
    <row r="299" s="2" customFormat="1" ht="18"/>
    <row r="300" s="2" customFormat="1" ht="18"/>
    <row r="301" s="2" customFormat="1" ht="18"/>
    <row r="302" s="2" customFormat="1" ht="18"/>
    <row r="303" s="2" customFormat="1" ht="18"/>
    <row r="304" s="2" customFormat="1" ht="18"/>
    <row r="305" s="2" customFormat="1" ht="18"/>
    <row r="306" s="2" customFormat="1" ht="18"/>
    <row r="307" s="2" customFormat="1" ht="18"/>
    <row r="308" s="2" customFormat="1" ht="18"/>
    <row r="309" s="2" customFormat="1" ht="18"/>
    <row r="310" s="2" customFormat="1" ht="18"/>
    <row r="311" s="2" customFormat="1" ht="18"/>
    <row r="312" s="2" customFormat="1" ht="18"/>
    <row r="313" s="2" customFormat="1" ht="18"/>
    <row r="314" s="2" customFormat="1" ht="18"/>
    <row r="315" s="2" customFormat="1" ht="18"/>
    <row r="316" s="2" customFormat="1" ht="18"/>
    <row r="317" s="2" customFormat="1" ht="18"/>
    <row r="318" s="2" customFormat="1" ht="18"/>
    <row r="319" s="2" customFormat="1" ht="18"/>
    <row r="320" s="2" customFormat="1" ht="18"/>
    <row r="321" s="2" customFormat="1" ht="18"/>
    <row r="322" s="2" customFormat="1" ht="18"/>
    <row r="323" s="2" customFormat="1" ht="18"/>
    <row r="324" s="2" customFormat="1" ht="18"/>
    <row r="325" s="2" customFormat="1" ht="18"/>
    <row r="326" s="2" customFormat="1" ht="18"/>
    <row r="327" s="2" customFormat="1" ht="18"/>
    <row r="328" s="2" customFormat="1" ht="18"/>
    <row r="329" s="2" customFormat="1" ht="18"/>
    <row r="330" s="2" customFormat="1" ht="18"/>
    <row r="331" s="2" customFormat="1" ht="18"/>
    <row r="332" s="2" customFormat="1" ht="18"/>
    <row r="333" s="2" customFormat="1" ht="18"/>
    <row r="334" s="2" customFormat="1" ht="18"/>
    <row r="335" s="2" customFormat="1" ht="18"/>
    <row r="336" s="2" customFormat="1" ht="18"/>
    <row r="337" s="2" customFormat="1" ht="18"/>
    <row r="338" s="2" customFormat="1" ht="18"/>
    <row r="339" s="2" customFormat="1" ht="18"/>
    <row r="340" s="2" customFormat="1" ht="18"/>
    <row r="341" s="2" customFormat="1" ht="18"/>
    <row r="342" s="2" customFormat="1" ht="18"/>
    <row r="343" s="2" customFormat="1" ht="18"/>
    <row r="344" s="2" customFormat="1" ht="18"/>
    <row r="345" s="2" customFormat="1" ht="18"/>
    <row r="346" s="2" customFormat="1" ht="18"/>
    <row r="347" s="2" customFormat="1" ht="18"/>
    <row r="348" s="2" customFormat="1" ht="18"/>
    <row r="349" s="2" customFormat="1" ht="18"/>
    <row r="350" s="2" customFormat="1" ht="18"/>
    <row r="351" s="2" customFormat="1" ht="18"/>
    <row r="352" s="2" customFormat="1" ht="18"/>
    <row r="353" s="2" customFormat="1" ht="18"/>
    <row r="354" s="2" customFormat="1" ht="18"/>
    <row r="355" s="2" customFormat="1" ht="18"/>
    <row r="356" s="2" customFormat="1" ht="18"/>
    <row r="357" s="2" customFormat="1" ht="18"/>
    <row r="358" s="2" customFormat="1" ht="18"/>
    <row r="359" s="2" customFormat="1" ht="18"/>
    <row r="360" s="2" customFormat="1" ht="18"/>
    <row r="361" s="2" customFormat="1" ht="18"/>
    <row r="362" s="2" customFormat="1" ht="18"/>
    <row r="363" s="2" customFormat="1" ht="18"/>
    <row r="364" s="2" customFormat="1" ht="18"/>
    <row r="365" s="2" customFormat="1" ht="18"/>
    <row r="366" s="2" customFormat="1" ht="18"/>
    <row r="367" s="2" customFormat="1" ht="18"/>
    <row r="368" s="2" customFormat="1" ht="18"/>
    <row r="369" s="2" customFormat="1" ht="18"/>
    <row r="370" s="2" customFormat="1" ht="18"/>
    <row r="371" s="2" customFormat="1" ht="18"/>
    <row r="372" s="2" customFormat="1" ht="18"/>
    <row r="373" s="2" customFormat="1" ht="18"/>
    <row r="374" s="2" customFormat="1" ht="18"/>
    <row r="375" s="2" customFormat="1" ht="18"/>
    <row r="376" s="2" customFormat="1" ht="18"/>
    <row r="377" s="2" customFormat="1" ht="18"/>
    <row r="378" s="2" customFormat="1" ht="18"/>
    <row r="379" s="2" customFormat="1" ht="18"/>
    <row r="380" s="2" customFormat="1" ht="18"/>
    <row r="381" s="2" customFormat="1" ht="18"/>
    <row r="382" s="2" customFormat="1" ht="18"/>
    <row r="383" s="2" customFormat="1" ht="18"/>
    <row r="384" s="2" customFormat="1" ht="18"/>
    <row r="385" s="2" customFormat="1" ht="18"/>
    <row r="386" s="2" customFormat="1" ht="18"/>
    <row r="387" s="2" customFormat="1" ht="18"/>
    <row r="388" s="2" customFormat="1" ht="18"/>
    <row r="389" s="2" customFormat="1" ht="18"/>
    <row r="390" s="2" customFormat="1" ht="18"/>
    <row r="391" s="2" customFormat="1" ht="18"/>
    <row r="392" s="2" customFormat="1" ht="18"/>
    <row r="393" s="2" customFormat="1" ht="18"/>
    <row r="394" s="2" customFormat="1" ht="18"/>
    <row r="395" s="2" customFormat="1" ht="18"/>
    <row r="396" s="2" customFormat="1" ht="18"/>
    <row r="397" s="2" customFormat="1" ht="18"/>
    <row r="398" s="2" customFormat="1" ht="18"/>
    <row r="399" s="2" customFormat="1" ht="18"/>
    <row r="400" s="2" customFormat="1" ht="18"/>
    <row r="401" s="2" customFormat="1" ht="18"/>
    <row r="402" s="2" customFormat="1" ht="18"/>
    <row r="403" s="2" customFormat="1" ht="18"/>
    <row r="404" s="2" customFormat="1" ht="18"/>
    <row r="405" s="2" customFormat="1" ht="18"/>
    <row r="406" s="2" customFormat="1" ht="18"/>
    <row r="407" s="2" customFormat="1" ht="18"/>
    <row r="408" s="2" customFormat="1" ht="18"/>
    <row r="409" s="2" customFormat="1" ht="18"/>
    <row r="410" s="2" customFormat="1" ht="18"/>
    <row r="411" s="2" customFormat="1" ht="18"/>
    <row r="412" s="2" customFormat="1" ht="18"/>
    <row r="413" s="2" customFormat="1" ht="18"/>
    <row r="414" s="2" customFormat="1" ht="18"/>
    <row r="415" s="2" customFormat="1" ht="18"/>
    <row r="416" s="2" customFormat="1" ht="18"/>
    <row r="417" s="2" customFormat="1" ht="18"/>
    <row r="418" s="2" customFormat="1" ht="18"/>
    <row r="419" s="2" customFormat="1" ht="18"/>
    <row r="420" s="2" customFormat="1" ht="18"/>
    <row r="421" s="2" customFormat="1" ht="18"/>
    <row r="422" s="2" customFormat="1" ht="18"/>
    <row r="423" s="2" customFormat="1" ht="18"/>
    <row r="424" s="2" customFormat="1" ht="18"/>
    <row r="425" s="2" customFormat="1" ht="18"/>
    <row r="426" s="2" customFormat="1" ht="18"/>
    <row r="427" s="2" customFormat="1" ht="18"/>
    <row r="428" s="2" customFormat="1" ht="18"/>
    <row r="429" s="2" customFormat="1" ht="18"/>
    <row r="430" s="2" customFormat="1" ht="18"/>
    <row r="431" s="2" customFormat="1" ht="18"/>
    <row r="432" s="2" customFormat="1" ht="18"/>
    <row r="433" s="2" customFormat="1" ht="18"/>
    <row r="434" s="2" customFormat="1" ht="18"/>
    <row r="435" s="2" customFormat="1" ht="18"/>
    <row r="436" s="2" customFormat="1" ht="18"/>
    <row r="437" s="2" customFormat="1" ht="18"/>
    <row r="438" s="2" customFormat="1" ht="18"/>
    <row r="439" s="2" customFormat="1" ht="18"/>
    <row r="440" s="2" customFormat="1" ht="18"/>
    <row r="441" s="2" customFormat="1" ht="18"/>
    <row r="442" s="2" customFormat="1" ht="18"/>
    <row r="443" s="2" customFormat="1" ht="18"/>
    <row r="444" s="2" customFormat="1" ht="18"/>
    <row r="445" s="2" customFormat="1" ht="18"/>
    <row r="446" s="2" customFormat="1" ht="18"/>
    <row r="447" s="2" customFormat="1" ht="18"/>
    <row r="448" s="2" customFormat="1" ht="18"/>
    <row r="449" s="2" customFormat="1" ht="18"/>
    <row r="450" s="2" customFormat="1" ht="18"/>
    <row r="451" s="2" customFormat="1" ht="18"/>
    <row r="452" s="2" customFormat="1" ht="18"/>
    <row r="453" s="2" customFormat="1" ht="18"/>
    <row r="454" s="2" customFormat="1" ht="18"/>
    <row r="455" s="2" customFormat="1" ht="18"/>
    <row r="456" s="2" customFormat="1" ht="18"/>
    <row r="457" s="2" customFormat="1" ht="18"/>
    <row r="458" s="2" customFormat="1" ht="18"/>
    <row r="459" s="2" customFormat="1" ht="18"/>
    <row r="460" s="2" customFormat="1" ht="18"/>
    <row r="461" s="2" customFormat="1" ht="18"/>
    <row r="462" s="2" customFormat="1" ht="18"/>
    <row r="463" s="2" customFormat="1" ht="18"/>
    <row r="464" s="2" customFormat="1" ht="18"/>
    <row r="465" s="2" customFormat="1" ht="18"/>
    <row r="466" s="2" customFormat="1" ht="18"/>
    <row r="467" s="2" customFormat="1" ht="18"/>
    <row r="468" s="2" customFormat="1" ht="18"/>
    <row r="469" s="2" customFormat="1" ht="18"/>
    <row r="470" s="2" customFormat="1" ht="18"/>
    <row r="471" s="2" customFormat="1" ht="18"/>
    <row r="472" s="2" customFormat="1" ht="18"/>
    <row r="473" s="2" customFormat="1" ht="18"/>
    <row r="474" s="2" customFormat="1" ht="18"/>
    <row r="475" s="2" customFormat="1" ht="18"/>
    <row r="476" s="2" customFormat="1" ht="18"/>
    <row r="477" s="2" customFormat="1" ht="18"/>
    <row r="478" s="2" customFormat="1" ht="18"/>
    <row r="479" s="2" customFormat="1" ht="18"/>
    <row r="480" s="2" customFormat="1" ht="18"/>
    <row r="481" s="2" customFormat="1" ht="18"/>
    <row r="482" s="2" customFormat="1" ht="18"/>
    <row r="483" s="2" customFormat="1" ht="18"/>
    <row r="484" s="2" customFormat="1" ht="18"/>
    <row r="485" s="2" customFormat="1" ht="18"/>
    <row r="486" s="2" customFormat="1" ht="18"/>
    <row r="487" s="2" customFormat="1" ht="18"/>
    <row r="488" s="2" customFormat="1" ht="18"/>
    <row r="489" s="2" customFormat="1" ht="18"/>
    <row r="490" s="2" customFormat="1" ht="18"/>
    <row r="491" s="2" customFormat="1" ht="18"/>
    <row r="492" s="2" customFormat="1" ht="18"/>
    <row r="493" s="2" customFormat="1" ht="18"/>
    <row r="494" s="2" customFormat="1" ht="18"/>
    <row r="495" s="2" customFormat="1" ht="18"/>
    <row r="496" s="2" customFormat="1" ht="18"/>
    <row r="497" s="2" customFormat="1" ht="18"/>
    <row r="498" s="2" customFormat="1" ht="18"/>
    <row r="499" s="2" customFormat="1" ht="18"/>
    <row r="500" s="2" customFormat="1" ht="18"/>
    <row r="501" s="2" customFormat="1" ht="18"/>
    <row r="502" s="2" customFormat="1" ht="18"/>
    <row r="503" s="2" customFormat="1" ht="18"/>
    <row r="504" s="2" customFormat="1" ht="18"/>
    <row r="505" s="2" customFormat="1" ht="18"/>
    <row r="506" s="2" customFormat="1" ht="18"/>
    <row r="507" s="2" customFormat="1" ht="18"/>
    <row r="508" s="2" customFormat="1" ht="18"/>
    <row r="509" s="2" customFormat="1" ht="18"/>
    <row r="510" s="2" customFormat="1" ht="18"/>
    <row r="511" s="2" customFormat="1" ht="18"/>
    <row r="512" s="2" customFormat="1" ht="18"/>
    <row r="513" s="2" customFormat="1" ht="18"/>
    <row r="514" s="2" customFormat="1" ht="18"/>
    <row r="515" s="2" customFormat="1" ht="18"/>
    <row r="516" s="2" customFormat="1" ht="18"/>
    <row r="517" s="2" customFormat="1" ht="18"/>
    <row r="518" s="2" customFormat="1" ht="18"/>
    <row r="519" s="2" customFormat="1" ht="18"/>
    <row r="520" s="2" customFormat="1" ht="18"/>
    <row r="521" s="2" customFormat="1" ht="18"/>
    <row r="522" s="2" customFormat="1" ht="18"/>
    <row r="523" s="2" customFormat="1" ht="18"/>
    <row r="524" s="2" customFormat="1" ht="18"/>
    <row r="525" s="2" customFormat="1" ht="18"/>
    <row r="526" s="2" customFormat="1" ht="18"/>
    <row r="527" s="2" customFormat="1" ht="18"/>
    <row r="528" s="2" customFormat="1" ht="18"/>
    <row r="529" s="2" customFormat="1" ht="18"/>
    <row r="530" s="2" customFormat="1" ht="18"/>
    <row r="531" s="2" customFormat="1" ht="18"/>
    <row r="532" s="2" customFormat="1" ht="18"/>
    <row r="533" s="2" customFormat="1" ht="18"/>
    <row r="534" s="2" customFormat="1" ht="18"/>
    <row r="535" s="2" customFormat="1" ht="18"/>
    <row r="536" s="2" customFormat="1" ht="18"/>
    <row r="537" s="2" customFormat="1" ht="18"/>
    <row r="538" s="2" customFormat="1" ht="18"/>
    <row r="539" s="2" customFormat="1" ht="18"/>
    <row r="540" s="2" customFormat="1" ht="18"/>
    <row r="541" s="2" customFormat="1" ht="18"/>
    <row r="542" s="2" customFormat="1" ht="18"/>
    <row r="543" s="2" customFormat="1" ht="18"/>
    <row r="544" s="2" customFormat="1" ht="18"/>
    <row r="545" s="2" customFormat="1" ht="18"/>
    <row r="546" s="2" customFormat="1" ht="18"/>
    <row r="547" s="2" customFormat="1" ht="18"/>
    <row r="548" s="2" customFormat="1" ht="18"/>
    <row r="549" s="2" customFormat="1" ht="18"/>
    <row r="550" s="2" customFormat="1" ht="18"/>
    <row r="551" s="2" customFormat="1" ht="18"/>
    <row r="552" s="2" customFormat="1" ht="18"/>
    <row r="553" s="2" customFormat="1" ht="18"/>
    <row r="554" s="2" customFormat="1" ht="18"/>
    <row r="555" s="2" customFormat="1" ht="18"/>
    <row r="556" s="2" customFormat="1" ht="18"/>
    <row r="557" s="2" customFormat="1" ht="18"/>
    <row r="558" s="2" customFormat="1" ht="18"/>
    <row r="559" s="2" customFormat="1" ht="18"/>
    <row r="560" s="2" customFormat="1" ht="18"/>
    <row r="561" s="2" customFormat="1" ht="18"/>
    <row r="562" s="2" customFormat="1" ht="18"/>
    <row r="563" s="2" customFormat="1" ht="18"/>
    <row r="564" s="2" customFormat="1" ht="18"/>
    <row r="565" s="2" customFormat="1" ht="18"/>
    <row r="566" s="2" customFormat="1" ht="18"/>
    <row r="567" s="2" customFormat="1" ht="18"/>
    <row r="568" s="2" customFormat="1" ht="18"/>
    <row r="569" s="2" customFormat="1" ht="18"/>
    <row r="570" s="2" customFormat="1" ht="18"/>
    <row r="571" s="2" customFormat="1" ht="18"/>
    <row r="572" s="2" customFormat="1" ht="18"/>
    <row r="573" s="2" customFormat="1" ht="18"/>
    <row r="574" s="2" customFormat="1" ht="18"/>
    <row r="575" s="2" customFormat="1" ht="18"/>
    <row r="576" s="2" customFormat="1" ht="18"/>
    <row r="577" s="2" customFormat="1" ht="18"/>
    <row r="578" s="2" customFormat="1" ht="18"/>
    <row r="579" s="2" customFormat="1" ht="18"/>
    <row r="580" s="2" customFormat="1" ht="18"/>
    <row r="581" s="2" customFormat="1" ht="18"/>
    <row r="582" s="2" customFormat="1" ht="18"/>
    <row r="583" s="2" customFormat="1" ht="18"/>
    <row r="584" s="2" customFormat="1" ht="18"/>
    <row r="585" s="2" customFormat="1" ht="18"/>
    <row r="586" s="2" customFormat="1" ht="18"/>
    <row r="587" s="2" customFormat="1" ht="18"/>
    <row r="588" s="2" customFormat="1" ht="18"/>
    <row r="589" s="2" customFormat="1" ht="18"/>
    <row r="590" s="2" customFormat="1" ht="18"/>
    <row r="591" s="2" customFormat="1" ht="18"/>
    <row r="592" s="2" customFormat="1" ht="18"/>
    <row r="593" s="2" customFormat="1" ht="18"/>
    <row r="594" s="2" customFormat="1" ht="18"/>
    <row r="595" s="2" customFormat="1" ht="18"/>
    <row r="596" s="2" customFormat="1" ht="18"/>
    <row r="597" s="2" customFormat="1" ht="18"/>
    <row r="598" s="2" customFormat="1" ht="18"/>
    <row r="599" s="2" customFormat="1" ht="18"/>
    <row r="600" s="2" customFormat="1" ht="18"/>
    <row r="601" s="2" customFormat="1" ht="18"/>
    <row r="602" s="2" customFormat="1" ht="18"/>
    <row r="603" s="2" customFormat="1" ht="18"/>
    <row r="604" s="2" customFormat="1" ht="18"/>
    <row r="605" s="2" customFormat="1" ht="18"/>
    <row r="606" s="2" customFormat="1" ht="18"/>
    <row r="607" s="2" customFormat="1" ht="18"/>
    <row r="608" s="2" customFormat="1" ht="18"/>
    <row r="609" s="2" customFormat="1" ht="18"/>
    <row r="610" s="2" customFormat="1" ht="18"/>
    <row r="611" s="2" customFormat="1" ht="18"/>
    <row r="612" s="2" customFormat="1" ht="18"/>
    <row r="613" s="2" customFormat="1" ht="18"/>
    <row r="614" s="2" customFormat="1" ht="18"/>
    <row r="615" s="2" customFormat="1" ht="18"/>
    <row r="616" s="2" customFormat="1" ht="18"/>
    <row r="617" s="2" customFormat="1" ht="18"/>
    <row r="618" s="2" customFormat="1" ht="18"/>
    <row r="619" s="2" customFormat="1" ht="18"/>
    <row r="620" s="2" customFormat="1" ht="18"/>
    <row r="621" s="2" customFormat="1" ht="18"/>
    <row r="622" s="2" customFormat="1" ht="18"/>
    <row r="623" s="2" customFormat="1" ht="18"/>
    <row r="624" s="2" customFormat="1" ht="18"/>
    <row r="625" s="2" customFormat="1" ht="18"/>
    <row r="626" s="2" customFormat="1" ht="18"/>
    <row r="627" s="2" customFormat="1" ht="18"/>
    <row r="628" s="2" customFormat="1" ht="18"/>
    <row r="629" s="2" customFormat="1" ht="18"/>
    <row r="630" s="2" customFormat="1" ht="18"/>
    <row r="631" s="2" customFormat="1" ht="18"/>
    <row r="632" s="2" customFormat="1" ht="18"/>
    <row r="633" s="2" customFormat="1" ht="18"/>
    <row r="634" s="2" customFormat="1" ht="18"/>
    <row r="635" s="2" customFormat="1" ht="18"/>
    <row r="636" s="2" customFormat="1" ht="18"/>
    <row r="637" s="2" customFormat="1" ht="18"/>
    <row r="638" s="2" customFormat="1" ht="18"/>
    <row r="639" s="2" customFormat="1" ht="18"/>
    <row r="640" s="2" customFormat="1" ht="18"/>
    <row r="641" s="2" customFormat="1" ht="18"/>
    <row r="642" s="2" customFormat="1" ht="18"/>
    <row r="643" s="2" customFormat="1" ht="18"/>
    <row r="644" s="2" customFormat="1" ht="18"/>
    <row r="645" s="2" customFormat="1" ht="18"/>
    <row r="646" s="2" customFormat="1" ht="18"/>
    <row r="647" s="2" customFormat="1" ht="18"/>
    <row r="648" s="2" customFormat="1" ht="18"/>
    <row r="649" s="2" customFormat="1" ht="18"/>
    <row r="650" s="2" customFormat="1" ht="18"/>
    <row r="651" s="2" customFormat="1" ht="18"/>
    <row r="652" s="2" customFormat="1" ht="18"/>
    <row r="653" s="2" customFormat="1" ht="18"/>
    <row r="654" s="2" customFormat="1" ht="18"/>
    <row r="655" s="2" customFormat="1" ht="18"/>
    <row r="656" s="2" customFormat="1" ht="18"/>
    <row r="657" s="2" customFormat="1" ht="18"/>
    <row r="658" s="2" customFormat="1" ht="18"/>
    <row r="659" s="2" customFormat="1" ht="18"/>
    <row r="660" s="2" customFormat="1" ht="18"/>
    <row r="661" s="2" customFormat="1" ht="18"/>
    <row r="662" s="2" customFormat="1" ht="18"/>
    <row r="663" s="2" customFormat="1" ht="18"/>
    <row r="664" s="2" customFormat="1" ht="18"/>
    <row r="665" s="2" customFormat="1" ht="18"/>
    <row r="666" s="2" customFormat="1" ht="18"/>
    <row r="667" s="2" customFormat="1" ht="18"/>
    <row r="668" s="2" customFormat="1" ht="18"/>
    <row r="669" s="2" customFormat="1" ht="18"/>
    <row r="670" s="2" customFormat="1" ht="18"/>
    <row r="671" s="2" customFormat="1" ht="18"/>
    <row r="672" s="2" customFormat="1" ht="18"/>
    <row r="673" s="2" customFormat="1" ht="18"/>
    <row r="674" s="2" customFormat="1" ht="18"/>
    <row r="675" s="2" customFormat="1" ht="18"/>
    <row r="676" s="2" customFormat="1" ht="18"/>
    <row r="677" s="2" customFormat="1" ht="18"/>
    <row r="678" s="2" customFormat="1" ht="18"/>
    <row r="679" s="2" customFormat="1" ht="18"/>
    <row r="680" s="2" customFormat="1" ht="18"/>
    <row r="681" s="2" customFormat="1" ht="18"/>
    <row r="682" s="2" customFormat="1" ht="18"/>
    <row r="683" s="2" customFormat="1" ht="18"/>
    <row r="684" s="2" customFormat="1" ht="18"/>
    <row r="685" s="2" customFormat="1" ht="18"/>
    <row r="686" s="2" customFormat="1" ht="18"/>
    <row r="687" s="2" customFormat="1" ht="18"/>
    <row r="688" s="2" customFormat="1" ht="18"/>
    <row r="689" s="2" customFormat="1" ht="18"/>
    <row r="690" s="2" customFormat="1" ht="18"/>
    <row r="691" s="2" customFormat="1" ht="18"/>
    <row r="692" s="2" customFormat="1" ht="18"/>
    <row r="693" s="2" customFormat="1" ht="18"/>
    <row r="694" s="2" customFormat="1" ht="18"/>
    <row r="695" s="2" customFormat="1" ht="18"/>
    <row r="696" s="2" customFormat="1" ht="18"/>
    <row r="697" s="2" customFormat="1" ht="18"/>
    <row r="698" s="2" customFormat="1" ht="18"/>
    <row r="699" s="2" customFormat="1" ht="18"/>
    <row r="700" s="2" customFormat="1" ht="18"/>
    <row r="701" s="2" customFormat="1" ht="18"/>
    <row r="702" s="2" customFormat="1" ht="18"/>
    <row r="703" s="2" customFormat="1" ht="18"/>
    <row r="704" s="2" customFormat="1" ht="18"/>
    <row r="705" s="2" customFormat="1" ht="18"/>
    <row r="706" s="2" customFormat="1" ht="18"/>
    <row r="707" s="2" customFormat="1" ht="18"/>
    <row r="708" s="2" customFormat="1" ht="18"/>
    <row r="709" s="2" customFormat="1" ht="18"/>
    <row r="710" s="2" customFormat="1" ht="18"/>
    <row r="711" s="2" customFormat="1" ht="18"/>
    <row r="712" s="2" customFormat="1" ht="18"/>
    <row r="713" s="2" customFormat="1" ht="18"/>
    <row r="714" s="2" customFormat="1" ht="18"/>
    <row r="715" s="2" customFormat="1" ht="18"/>
    <row r="716" s="2" customFormat="1" ht="18"/>
    <row r="717" s="2" customFormat="1" ht="18"/>
    <row r="718" s="2" customFormat="1" ht="18"/>
    <row r="719" s="2" customFormat="1" ht="18"/>
    <row r="720" s="2" customFormat="1" ht="18"/>
    <row r="721" s="2" customFormat="1" ht="18"/>
    <row r="722" s="2" customFormat="1" ht="18"/>
    <row r="723" s="2" customFormat="1" ht="18"/>
    <row r="724" s="2" customFormat="1" ht="18"/>
    <row r="725" s="2" customFormat="1" ht="18"/>
    <row r="726" s="2" customFormat="1" ht="18"/>
    <row r="727" s="2" customFormat="1" ht="18"/>
    <row r="728" s="2" customFormat="1" ht="18"/>
    <row r="729" s="2" customFormat="1" ht="18"/>
    <row r="730" s="2" customFormat="1" ht="18"/>
    <row r="731" s="2" customFormat="1" ht="18"/>
    <row r="732" s="2" customFormat="1" ht="18"/>
    <row r="733" s="2" customFormat="1" ht="18"/>
    <row r="734" s="2" customFormat="1" ht="18"/>
    <row r="735" s="2" customFormat="1" ht="18"/>
    <row r="736" s="2" customFormat="1" ht="18"/>
    <row r="737" s="2" customFormat="1" ht="18"/>
    <row r="738" s="2" customFormat="1" ht="18"/>
    <row r="739" s="2" customFormat="1" ht="18"/>
    <row r="740" s="2" customFormat="1" ht="18"/>
    <row r="741" s="2" customFormat="1" ht="18"/>
    <row r="742" s="2" customFormat="1" ht="18"/>
    <row r="743" s="2" customFormat="1" ht="18"/>
    <row r="744" s="2" customFormat="1" ht="18"/>
    <row r="745" s="2" customFormat="1" ht="18"/>
    <row r="746" s="2" customFormat="1" ht="18"/>
    <row r="747" s="2" customFormat="1" ht="18"/>
    <row r="748" s="2" customFormat="1" ht="18"/>
    <row r="749" s="2" customFormat="1" ht="18"/>
    <row r="750" s="2" customFormat="1" ht="18"/>
    <row r="751" s="2" customFormat="1" ht="18"/>
    <row r="752" s="2" customFormat="1" ht="18"/>
    <row r="753" s="2" customFormat="1" ht="18"/>
    <row r="754" s="2" customFormat="1" ht="18"/>
    <row r="755" s="2" customFormat="1" ht="18"/>
    <row r="756" s="2" customFormat="1" ht="18"/>
    <row r="757" s="2" customFormat="1" ht="18"/>
    <row r="758" s="2" customFormat="1" ht="18"/>
    <row r="759" s="2" customFormat="1" ht="18"/>
    <row r="760" s="2" customFormat="1" ht="18"/>
    <row r="761" s="2" customFormat="1" ht="18"/>
    <row r="762" s="2" customFormat="1" ht="18"/>
    <row r="763" s="2" customFormat="1" ht="18"/>
    <row r="764" s="2" customFormat="1" ht="18"/>
    <row r="765" s="2" customFormat="1" ht="18"/>
    <row r="766" s="2" customFormat="1" ht="18"/>
    <row r="767" s="2" customFormat="1" ht="18"/>
    <row r="768" s="2" customFormat="1" ht="18"/>
    <row r="769" s="2" customFormat="1" ht="18"/>
    <row r="770" s="2" customFormat="1" ht="18"/>
    <row r="771" s="2" customFormat="1" ht="18"/>
    <row r="772" s="2" customFormat="1" ht="18"/>
    <row r="773" s="2" customFormat="1" ht="18"/>
    <row r="774" s="2" customFormat="1" ht="18"/>
    <row r="775" s="2" customFormat="1" ht="18"/>
    <row r="776" s="2" customFormat="1" ht="18"/>
    <row r="777" s="2" customFormat="1" ht="18"/>
    <row r="778" s="2" customFormat="1" ht="18"/>
    <row r="779" s="2" customFormat="1" ht="18"/>
    <row r="780" s="2" customFormat="1" ht="18"/>
    <row r="781" s="2" customFormat="1" ht="18"/>
    <row r="782" s="2" customFormat="1" ht="18"/>
    <row r="783" s="2" customFormat="1" ht="18"/>
    <row r="784" s="2" customFormat="1" ht="18"/>
    <row r="785" s="2" customFormat="1" ht="18"/>
    <row r="786" s="2" customFormat="1" ht="18"/>
    <row r="787" s="2" customFormat="1" ht="18"/>
    <row r="788" s="2" customFormat="1" ht="18"/>
    <row r="789" s="2" customFormat="1" ht="18"/>
    <row r="790" s="2" customFormat="1" ht="18"/>
    <row r="791" s="2" customFormat="1" ht="18"/>
    <row r="792" s="2" customFormat="1" ht="18"/>
    <row r="793" s="2" customFormat="1" ht="18"/>
    <row r="794" s="2" customFormat="1" ht="18"/>
    <row r="795" s="2" customFormat="1" ht="18"/>
    <row r="796" s="2" customFormat="1" ht="18"/>
    <row r="797" s="2" customFormat="1" ht="18"/>
    <row r="798" s="2" customFormat="1" ht="18"/>
    <row r="799" s="2" customFormat="1" ht="18"/>
    <row r="800" s="2" customFormat="1" ht="18"/>
    <row r="801" s="2" customFormat="1" ht="18"/>
    <row r="802" s="2" customFormat="1" ht="18"/>
    <row r="803" s="2" customFormat="1" ht="18"/>
    <row r="804" s="2" customFormat="1" ht="18"/>
    <row r="805" s="2" customFormat="1" ht="18"/>
    <row r="806" s="2" customFormat="1" ht="18"/>
    <row r="807" s="2" customFormat="1" ht="18"/>
    <row r="808" s="2" customFormat="1" ht="18"/>
    <row r="809" s="2" customFormat="1" ht="18"/>
    <row r="810" s="2" customFormat="1" ht="18"/>
    <row r="811" s="2" customFormat="1" ht="18"/>
    <row r="812" s="2" customFormat="1" ht="18"/>
    <row r="813" s="2" customFormat="1" ht="18"/>
    <row r="814" s="2" customFormat="1" ht="18"/>
    <row r="815" s="2" customFormat="1" ht="18"/>
    <row r="816" s="2" customFormat="1" ht="18"/>
    <row r="817" s="2" customFormat="1" ht="18"/>
    <row r="818" s="2" customFormat="1" ht="18"/>
    <row r="819" s="2" customFormat="1" ht="18"/>
    <row r="820" s="2" customFormat="1" ht="18"/>
    <row r="821" s="2" customFormat="1" ht="18"/>
    <row r="822" s="2" customFormat="1" ht="18"/>
    <row r="823" s="2" customFormat="1" ht="18"/>
    <row r="824" s="2" customFormat="1" ht="18"/>
    <row r="825" s="2" customFormat="1" ht="18"/>
    <row r="826" s="2" customFormat="1" ht="18"/>
    <row r="827" s="2" customFormat="1" ht="18"/>
    <row r="828" s="2" customFormat="1" ht="18"/>
    <row r="829" s="2" customFormat="1" ht="18"/>
    <row r="830" s="2" customFormat="1" ht="18"/>
    <row r="831" s="2" customFormat="1" ht="18"/>
    <row r="832" s="2" customFormat="1" ht="18"/>
    <row r="833" s="2" customFormat="1" ht="18"/>
    <row r="834" s="2" customFormat="1" ht="18"/>
    <row r="835" s="2" customFormat="1" ht="18"/>
    <row r="836" s="2" customFormat="1" ht="18"/>
    <row r="837" s="2" customFormat="1" ht="18"/>
    <row r="838" s="2" customFormat="1" ht="18"/>
    <row r="839" s="2" customFormat="1" ht="18"/>
    <row r="840" s="2" customFormat="1" ht="18"/>
    <row r="841" s="2" customFormat="1" ht="18"/>
    <row r="842" s="2" customFormat="1" ht="18"/>
    <row r="843" s="2" customFormat="1" ht="18"/>
    <row r="844" s="2" customFormat="1" ht="18"/>
    <row r="845" s="2" customFormat="1" ht="18"/>
    <row r="846" s="2" customFormat="1" ht="18"/>
    <row r="847" s="2" customFormat="1" ht="18"/>
    <row r="848" s="2" customFormat="1" ht="18"/>
    <row r="849" s="2" customFormat="1" ht="18"/>
    <row r="850" s="2" customFormat="1" ht="18"/>
    <row r="851" s="2" customFormat="1" ht="18"/>
    <row r="852" s="2" customFormat="1" ht="18"/>
    <row r="853" s="2" customFormat="1" ht="18"/>
    <row r="854" s="2" customFormat="1" ht="18"/>
    <row r="855" s="2" customFormat="1" ht="18"/>
    <row r="856" s="2" customFormat="1" ht="18"/>
    <row r="857" s="2" customFormat="1" ht="18"/>
    <row r="858" s="2" customFormat="1" ht="18"/>
    <row r="859" s="2" customFormat="1" ht="18"/>
    <row r="860" s="2" customFormat="1" ht="18"/>
    <row r="861" s="2" customFormat="1" ht="18"/>
    <row r="862" s="2" customFormat="1" ht="18"/>
    <row r="863" s="2" customFormat="1" ht="18"/>
    <row r="864" s="2" customFormat="1" ht="18"/>
    <row r="865" s="2" customFormat="1" ht="18"/>
    <row r="866" s="2" customFormat="1" ht="18"/>
    <row r="867" s="2" customFormat="1" ht="18"/>
    <row r="868" s="2" customFormat="1" ht="18"/>
    <row r="869" s="2" customFormat="1" ht="18"/>
    <row r="870" s="2" customFormat="1" ht="18"/>
    <row r="871" s="2" customFormat="1" ht="18"/>
    <row r="872" s="2" customFormat="1" ht="18"/>
    <row r="873" s="2" customFormat="1" ht="18"/>
    <row r="874" s="2" customFormat="1" ht="18"/>
    <row r="875" s="2" customFormat="1" ht="18"/>
    <row r="876" s="2" customFormat="1" ht="18"/>
    <row r="877" s="2" customFormat="1" ht="18"/>
    <row r="878" s="2" customFormat="1" ht="18"/>
    <row r="879" s="2" customFormat="1" ht="18"/>
    <row r="880" s="2" customFormat="1" ht="18"/>
    <row r="881" s="2" customFormat="1" ht="18"/>
    <row r="882" s="2" customFormat="1" ht="18"/>
    <row r="883" s="2" customFormat="1" ht="18"/>
    <row r="884" s="2" customFormat="1" ht="18"/>
    <row r="885" s="2" customFormat="1" ht="18"/>
    <row r="886" s="2" customFormat="1" ht="18"/>
    <row r="887" s="2" customFormat="1" ht="18"/>
    <row r="888" s="2" customFormat="1" ht="18"/>
    <row r="889" s="2" customFormat="1" ht="18"/>
    <row r="890" s="2" customFormat="1" ht="18"/>
    <row r="891" s="2" customFormat="1" ht="18"/>
    <row r="892" s="2" customFormat="1" ht="18"/>
    <row r="893" s="2" customFormat="1" ht="18"/>
    <row r="894" s="2" customFormat="1" ht="18"/>
    <row r="895" s="2" customFormat="1" ht="18"/>
    <row r="896" s="2" customFormat="1" ht="18"/>
    <row r="897" s="2" customFormat="1" ht="18"/>
    <row r="898" s="2" customFormat="1" ht="18"/>
    <row r="899" s="2" customFormat="1" ht="18"/>
    <row r="900" s="2" customFormat="1" ht="18"/>
    <row r="901" s="2" customFormat="1" ht="18"/>
    <row r="902" s="2" customFormat="1" ht="18"/>
    <row r="903" s="2" customFormat="1" ht="18"/>
    <row r="904" s="2" customFormat="1" ht="18"/>
    <row r="905" s="2" customFormat="1" ht="18"/>
    <row r="906" s="2" customFormat="1" ht="18"/>
    <row r="907" s="2" customFormat="1" ht="18"/>
    <row r="908" s="2" customFormat="1" ht="18"/>
    <row r="909" s="2" customFormat="1" ht="18"/>
    <row r="910" s="2" customFormat="1" ht="18"/>
    <row r="911" s="2" customFormat="1" ht="18"/>
    <row r="912" s="2" customFormat="1" ht="18"/>
    <row r="913" s="2" customFormat="1" ht="18"/>
    <row r="914" s="2" customFormat="1" ht="18"/>
    <row r="915" s="2" customFormat="1" ht="18"/>
    <row r="916" s="2" customFormat="1" ht="18"/>
    <row r="917" s="2" customFormat="1" ht="18"/>
    <row r="918" s="2" customFormat="1" ht="18"/>
    <row r="919" s="2" customFormat="1" ht="18"/>
    <row r="920" s="2" customFormat="1" ht="18"/>
    <row r="921" s="2" customFormat="1" ht="18"/>
    <row r="922" s="2" customFormat="1" ht="18"/>
    <row r="923" s="2" customFormat="1" ht="18"/>
    <row r="924" s="2" customFormat="1" ht="18"/>
    <row r="925" s="2" customFormat="1" ht="18"/>
    <row r="926" s="2" customFormat="1" ht="18"/>
    <row r="927" s="2" customFormat="1" ht="18"/>
    <row r="928" s="2" customFormat="1" ht="18"/>
    <row r="929" s="2" customFormat="1" ht="18"/>
    <row r="930" s="2" customFormat="1" ht="18"/>
    <row r="931" s="2" customFormat="1" ht="18"/>
    <row r="932" s="2" customFormat="1" ht="18"/>
    <row r="933" s="2" customFormat="1" ht="18"/>
    <row r="934" s="2" customFormat="1" ht="18"/>
    <row r="935" s="2" customFormat="1" ht="18"/>
    <row r="936" s="2" customFormat="1" ht="18"/>
    <row r="937" s="2" customFormat="1" ht="18"/>
    <row r="938" s="2" customFormat="1" ht="18"/>
    <row r="939" s="2" customFormat="1" ht="18"/>
    <row r="940" s="2" customFormat="1" ht="18"/>
    <row r="941" s="2" customFormat="1" ht="18"/>
    <row r="942" s="2" customFormat="1" ht="18"/>
    <row r="943" s="2" customFormat="1" ht="18"/>
    <row r="944" s="2" customFormat="1" ht="18"/>
    <row r="945" s="2" customFormat="1" ht="18"/>
    <row r="946" s="2" customFormat="1" ht="18"/>
    <row r="947" s="2" customFormat="1" ht="18"/>
    <row r="948" s="2" customFormat="1" ht="18"/>
    <row r="949" s="2" customFormat="1" ht="18"/>
    <row r="950" s="2" customFormat="1" ht="18"/>
    <row r="951" s="2" customFormat="1" ht="18"/>
  </sheetData>
  <mergeCells count="68">
    <mergeCell ref="S52:T52"/>
    <mergeCell ref="S53:T53"/>
    <mergeCell ref="AD39:AJ39"/>
    <mergeCell ref="AD40:AJ40"/>
    <mergeCell ref="E35:L35"/>
    <mergeCell ref="AD35:AJ35"/>
    <mergeCell ref="AC36:AJ36"/>
    <mergeCell ref="AC37:AJ37"/>
    <mergeCell ref="E33:L33"/>
    <mergeCell ref="AC33:AK33"/>
    <mergeCell ref="M34:O34"/>
    <mergeCell ref="P34:R34"/>
    <mergeCell ref="S34:U34"/>
    <mergeCell ref="W34:Y34"/>
    <mergeCell ref="AC34:AJ34"/>
    <mergeCell ref="AC30:AJ30"/>
    <mergeCell ref="AD31:AJ31"/>
    <mergeCell ref="M32:O32"/>
    <mergeCell ref="P32:R32"/>
    <mergeCell ref="S32:U32"/>
    <mergeCell ref="W32:Y32"/>
    <mergeCell ref="F27:L27"/>
    <mergeCell ref="AD27:AJ27"/>
    <mergeCell ref="E29:L29"/>
    <mergeCell ref="AD29:AJ29"/>
    <mergeCell ref="F23:L23"/>
    <mergeCell ref="AD23:AJ23"/>
    <mergeCell ref="AD25:AJ25"/>
    <mergeCell ref="AC26:AJ26"/>
    <mergeCell ref="AC20:AI20"/>
    <mergeCell ref="AD21:AJ21"/>
    <mergeCell ref="F22:L22"/>
    <mergeCell ref="AD22:AJ22"/>
    <mergeCell ref="AE16:AJ16"/>
    <mergeCell ref="AC17:AJ17"/>
    <mergeCell ref="AC18:AI18"/>
    <mergeCell ref="AC19:AI19"/>
    <mergeCell ref="AE12:AJ12"/>
    <mergeCell ref="AC13:AJ13"/>
    <mergeCell ref="F14:L14"/>
    <mergeCell ref="AC14:AJ14"/>
    <mergeCell ref="AC10:AK10"/>
    <mergeCell ref="M11:O11"/>
    <mergeCell ref="P11:R11"/>
    <mergeCell ref="S11:U11"/>
    <mergeCell ref="W11:Y11"/>
    <mergeCell ref="E7:L7"/>
    <mergeCell ref="AC7:AK7"/>
    <mergeCell ref="M9:O9"/>
    <mergeCell ref="P9:R9"/>
    <mergeCell ref="S9:U9"/>
    <mergeCell ref="W9:Y9"/>
    <mergeCell ref="W5:Y5"/>
    <mergeCell ref="AD5:AK5"/>
    <mergeCell ref="E6:L6"/>
    <mergeCell ref="AD6:AK6"/>
    <mergeCell ref="E5:L5"/>
    <mergeCell ref="M5:O5"/>
    <mergeCell ref="P5:R5"/>
    <mergeCell ref="S5:U5"/>
    <mergeCell ref="M4:O4"/>
    <mergeCell ref="P4:R4"/>
    <mergeCell ref="S4:U4"/>
    <mergeCell ref="W4:Y4"/>
    <mergeCell ref="K1:AE1"/>
    <mergeCell ref="AF1:AK1"/>
    <mergeCell ref="E2:AK2"/>
    <mergeCell ref="E3:AK3"/>
  </mergeCells>
  <printOptions horizontalCentered="1" verticalCentered="1"/>
  <pageMargins left="0.3937007874015748" right="0.3937007874015748" top="0.3937007874015748" bottom="0.3937007874015748" header="0.3937007874015748" footer="0.3937007874015748"/>
  <pageSetup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Madeliedj</cp:lastModifiedBy>
  <cp:lastPrinted>2002-01-28T06:59:47Z</cp:lastPrinted>
  <dcterms:created xsi:type="dcterms:W3CDTF">2000-02-02T14:34:21Z</dcterms:created>
  <dcterms:modified xsi:type="dcterms:W3CDTF">2002-01-30T10:05:11Z</dcterms:modified>
  <cp:category/>
  <cp:version/>
  <cp:contentType/>
  <cp:contentStatus/>
</cp:coreProperties>
</file>