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<sst xmlns="http://schemas.openxmlformats.org/spreadsheetml/2006/main" count="142" uniqueCount="103">
  <si>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</si>
  <si>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</si>
  <si>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</si>
  <si>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</si>
  <si>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</si>
  <si>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</si>
  <si>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</si>
  <si>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</si>
  <si>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</si>
  <si>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</si>
  <si>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</si>
  <si>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</si>
  <si>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</si>
  <si>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</si>
  <si>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</si>
  <si>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</si>
  <si>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</si>
  <si>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</si>
  <si>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</si>
  <si>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</si>
  <si>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</si>
  <si>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</si>
  <si>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</si>
  <si>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</si>
  <si>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</si>
  <si>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</si>
  <si>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</si>
  <si>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</si>
  <si>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</si>
  <si>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</si>
  <si>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</si>
  <si>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</si>
  <si>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</si>
  <si>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</si>
  <si>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</si>
  <si>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</si>
  <si>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</si>
  <si>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</si>
  <si>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</si>
  <si>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</si>
  <si>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</si>
  <si>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</si>
  <si>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</si>
  <si>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</si>
  <si>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</si>
  <si>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</si>
  <si>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</si>
  <si>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</si>
  <si>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</si>
  <si>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</si>
  <si>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</si>
  <si>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</si>
  <si>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</si>
  <si>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</si>
  <si>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</si>
  <si>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</si>
  <si>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</si>
  <si>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</si>
  <si>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</si>
  <si>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</si>
  <si>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</si>
  <si>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</si>
  <si>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</si>
  <si>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</si>
  <si>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</si>
  <si>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</si>
  <si>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</si>
  <si>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</si>
  <si>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</si>
  <si>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</si>
  <si>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</si>
  <si>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</si>
  <si>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</si>
  <si>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</si>
  <si>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>2004/2005 Year (October - September) / Unyaka ka-2004/2005 (Ku-Okthoba - KuSeptemba) (2)</t>
  </si>
  <si>
    <t>1 October/Ku-Okthoba 2004</t>
  </si>
  <si>
    <t>August 2004 (On request of the industry.)</t>
  </si>
  <si>
    <t>September 2004</t>
  </si>
  <si>
    <t>KuSeptemba 2004</t>
  </si>
  <si>
    <t>Ku-Agosti 2004 (Ngesicelo semboni.)</t>
  </si>
  <si>
    <t>Izibalo ezingaphezulu/ezingaphansi ngakolunye uhlangothi zingenxa i-oats</t>
  </si>
  <si>
    <t>`</t>
  </si>
  <si>
    <t xml:space="preserve">Surplus(-)/Deficit(+) (iii) </t>
  </si>
  <si>
    <t>Okusele okuthunyelwayo(+)/Okwemukelwayo(-)</t>
  </si>
  <si>
    <t>The surplus/deficit figures are partly due to oats dispatched as</t>
  </si>
  <si>
    <t>"animal feed" - oats but received and utilised as "human" - oats and vice versa.</t>
  </si>
  <si>
    <t>kwa "bantu" - i-oats kanye nge ndlela inye.</t>
  </si>
  <si>
    <t xml:space="preserve">othunyelwe uje uga ukudla "kwezilwane" - i-oats kodwa wasetshenziselwa nje nga ukudla </t>
  </si>
  <si>
    <t>31 March/KuMashi 2005</t>
  </si>
  <si>
    <t>1 March/KuMashi 2005</t>
  </si>
  <si>
    <t>KuMashi 2005</t>
  </si>
  <si>
    <t>March 2005</t>
  </si>
  <si>
    <t>SMI-052005</t>
  </si>
  <si>
    <t>April 2005</t>
  </si>
  <si>
    <t>Ku-Aphreli 2005</t>
  </si>
  <si>
    <t>October 2004 - April 2005</t>
  </si>
  <si>
    <t>Ku-Okthoba 2004 - Ku-Aphreli 2005</t>
  </si>
  <si>
    <t>October 2003 - April 2004</t>
  </si>
  <si>
    <t>Ku-Okthoba 2003 - Ku-Aphreli 2004</t>
  </si>
  <si>
    <t>1 April/Ku-Aphreli 2005</t>
  </si>
  <si>
    <t>30 April/Ku-Aphreli 2005</t>
  </si>
  <si>
    <t>30 April/Ku-Aphreli 2004</t>
  </si>
  <si>
    <t>10 794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</si>
</sst>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72" fontId="3" fillId="0" borderId="10" xfId="0" applyNumberFormat="1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7" fillId="0" borderId="49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48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/>
    </xf>
    <xf numFmtId="0" fontId="8" fillId="0" borderId="45" xfId="0" applyFont="1" applyFill="1" applyBorder="1" applyAlignment="1" quotePrefix="1">
      <alignment horizontal="right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horizontal="center" vertical="center"/>
    </xf>
    <xf numFmtId="172" fontId="3" fillId="0" borderId="51" xfId="0" applyNumberFormat="1" applyFont="1" applyFill="1" applyBorder="1" applyAlignment="1">
      <alignment horizontal="right"/>
    </xf>
    <xf numFmtId="172" fontId="7" fillId="0" borderId="21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 horizontal="right"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172" fontId="7" fillId="0" borderId="52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center"/>
    </xf>
    <xf numFmtId="172" fontId="7" fillId="0" borderId="53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48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4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51</xdr:row>
      <xdr:rowOff>0</xdr:rowOff>
    </xdr:from>
    <xdr:to>
      <xdr:col>10</xdr:col>
      <xdr:colOff>1009650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2611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3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2.7109375" style="138" customWidth="1"/>
    <col min="2" max="2" width="2.8515625" style="138" customWidth="1"/>
    <col min="3" max="3" width="39.00390625" style="138" customWidth="1"/>
    <col min="4" max="4" width="12.140625" style="138" customWidth="1"/>
    <col min="5" max="5" width="11.57421875" style="138" customWidth="1"/>
    <col min="6" max="6" width="15.28125" style="138" bestFit="1" customWidth="1"/>
    <col min="7" max="7" width="12.28125" style="138" customWidth="1"/>
    <col min="8" max="8" width="12.00390625" style="138" customWidth="1"/>
    <col min="9" max="9" width="15.28125" style="138" bestFit="1" customWidth="1"/>
    <col min="10" max="10" width="16.140625" style="138" bestFit="1" customWidth="1"/>
    <col min="11" max="11" width="15.140625" style="138" customWidth="1"/>
    <col min="12" max="12" width="17.00390625" style="138" customWidth="1"/>
    <col min="13" max="13" width="9.28125" style="138" bestFit="1" customWidth="1"/>
    <col min="14" max="14" width="14.28125" style="138" customWidth="1"/>
    <col min="15" max="15" width="18.421875" style="138" customWidth="1"/>
    <col min="16" max="16" width="17.140625" style="138" customWidth="1"/>
    <col min="17" max="17" width="65.57421875" style="138" customWidth="1"/>
    <col min="18" max="18" width="2.140625" style="138" customWidth="1"/>
    <col min="19" max="19" width="1.8515625" style="137" customWidth="1"/>
    <col min="20" max="20" width="0.9921875" style="137" customWidth="1"/>
    <col min="21" max="166" width="7.8515625" style="137" customWidth="1"/>
    <col min="167" max="16384" width="7.8515625" style="138" customWidth="1"/>
  </cols>
  <sheetData>
    <row r="1" spans="1:20" s="2" customFormat="1" ht="21" customHeight="1">
      <c r="A1" s="174"/>
      <c r="B1" s="175"/>
      <c r="C1" s="176"/>
      <c r="D1" s="183" t="s">
        <v>0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 t="s">
        <v>92</v>
      </c>
      <c r="R1" s="186"/>
      <c r="S1" s="187"/>
      <c r="T1" s="1"/>
    </row>
    <row r="2" spans="1:20" s="2" customFormat="1" ht="21" customHeight="1">
      <c r="A2" s="177"/>
      <c r="B2" s="178"/>
      <c r="C2" s="179"/>
      <c r="D2" s="169" t="s">
        <v>58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3"/>
      <c r="R2" s="167"/>
      <c r="S2" s="168"/>
      <c r="T2" s="1"/>
    </row>
    <row r="3" spans="1:20" s="2" customFormat="1" ht="21" customHeight="1" thickBot="1">
      <c r="A3" s="177"/>
      <c r="B3" s="178"/>
      <c r="C3" s="179"/>
      <c r="D3" s="171" t="s">
        <v>74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67"/>
      <c r="S3" s="168"/>
      <c r="T3" s="1"/>
    </row>
    <row r="4" spans="1:166" s="5" customFormat="1" ht="21" customHeight="1">
      <c r="A4" s="177"/>
      <c r="B4" s="178"/>
      <c r="C4" s="179"/>
      <c r="D4" s="188" t="s">
        <v>91</v>
      </c>
      <c r="E4" s="189"/>
      <c r="F4" s="190"/>
      <c r="G4" s="188" t="s">
        <v>93</v>
      </c>
      <c r="H4" s="189"/>
      <c r="I4" s="190"/>
      <c r="J4" s="191" t="s">
        <v>1</v>
      </c>
      <c r="K4" s="192"/>
      <c r="L4" s="192"/>
      <c r="M4" s="3"/>
      <c r="N4" s="191" t="s">
        <v>1</v>
      </c>
      <c r="O4" s="192"/>
      <c r="P4" s="192"/>
      <c r="Q4" s="173"/>
      <c r="R4" s="167"/>
      <c r="S4" s="16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7"/>
      <c r="B5" s="178"/>
      <c r="C5" s="179"/>
      <c r="D5" s="193" t="s">
        <v>90</v>
      </c>
      <c r="E5" s="194"/>
      <c r="F5" s="195"/>
      <c r="G5" s="193" t="s">
        <v>94</v>
      </c>
      <c r="H5" s="194"/>
      <c r="I5" s="195"/>
      <c r="J5" s="196" t="s">
        <v>95</v>
      </c>
      <c r="K5" s="194"/>
      <c r="L5" s="195"/>
      <c r="M5" s="6"/>
      <c r="N5" s="196" t="s">
        <v>97</v>
      </c>
      <c r="O5" s="194"/>
      <c r="P5" s="195"/>
      <c r="Q5" s="197">
        <v>38497</v>
      </c>
      <c r="R5" s="198"/>
      <c r="S5" s="19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7"/>
      <c r="B6" s="178"/>
      <c r="C6" s="179"/>
      <c r="D6" s="203"/>
      <c r="E6" s="204"/>
      <c r="F6" s="205"/>
      <c r="G6" s="203" t="s">
        <v>2</v>
      </c>
      <c r="H6" s="206"/>
      <c r="I6" s="204"/>
      <c r="J6" s="207" t="s">
        <v>96</v>
      </c>
      <c r="K6" s="208"/>
      <c r="L6" s="209"/>
      <c r="M6" s="8" t="s">
        <v>3</v>
      </c>
      <c r="N6" s="207" t="s">
        <v>98</v>
      </c>
      <c r="O6" s="208"/>
      <c r="P6" s="209"/>
      <c r="Q6" s="197"/>
      <c r="R6" s="198"/>
      <c r="S6" s="19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7"/>
      <c r="B7" s="178"/>
      <c r="C7" s="179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197"/>
      <c r="R7" s="198"/>
      <c r="S7" s="19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80"/>
      <c r="B8" s="181"/>
      <c r="C8" s="182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200"/>
      <c r="R8" s="201"/>
      <c r="S8" s="20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10" t="s">
        <v>73</v>
      </c>
      <c r="B9" s="211"/>
      <c r="C9" s="212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0" t="s">
        <v>11</v>
      </c>
      <c r="R9" s="211"/>
      <c r="S9" s="21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15" t="s">
        <v>12</v>
      </c>
      <c r="B10" s="216"/>
      <c r="C10" s="216"/>
      <c r="D10" s="217" t="s">
        <v>89</v>
      </c>
      <c r="E10" s="218"/>
      <c r="F10" s="219"/>
      <c r="G10" s="220" t="s">
        <v>99</v>
      </c>
      <c r="H10" s="218"/>
      <c r="I10" s="218"/>
      <c r="J10" s="217" t="s">
        <v>75</v>
      </c>
      <c r="K10" s="221"/>
      <c r="L10" s="222"/>
      <c r="M10" s="18"/>
      <c r="N10" s="217" t="s">
        <v>72</v>
      </c>
      <c r="O10" s="221"/>
      <c r="P10" s="222"/>
      <c r="Q10" s="216" t="s">
        <v>13</v>
      </c>
      <c r="R10" s="216"/>
      <c r="S10" s="22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23.8</v>
      </c>
      <c r="E11" s="22">
        <v>3.8</v>
      </c>
      <c r="F11" s="23">
        <f>SUM(D11:E11)</f>
        <v>27.6</v>
      </c>
      <c r="G11" s="22">
        <v>19.5</v>
      </c>
      <c r="H11" s="22">
        <f>+E40</f>
        <v>2.9</v>
      </c>
      <c r="I11" s="140">
        <f>SUM(G11:H11)</f>
        <v>22.4</v>
      </c>
      <c r="J11" s="21">
        <v>11</v>
      </c>
      <c r="K11" s="22">
        <v>1.1</v>
      </c>
      <c r="L11" s="23">
        <f>SUM(J11:K11)</f>
        <v>12.1</v>
      </c>
      <c r="M11" s="141">
        <f>ROUND(L11-P11,2)/P11*100</f>
        <v>-17.123287671232877</v>
      </c>
      <c r="N11" s="21">
        <v>13.3</v>
      </c>
      <c r="O11" s="22">
        <v>1.3</v>
      </c>
      <c r="P11" s="23">
        <f>SUM(N11:O11)</f>
        <v>14.600000000000001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224" t="s">
        <v>1</v>
      </c>
      <c r="K12" s="224"/>
      <c r="L12" s="224"/>
      <c r="M12" s="153"/>
      <c r="N12" s="224" t="s">
        <v>1</v>
      </c>
      <c r="O12" s="224"/>
      <c r="P12" s="224"/>
      <c r="Q12" s="24"/>
      <c r="S12" s="25"/>
    </row>
    <row r="13" spans="1:19" s="9" customFormat="1" ht="21" customHeight="1">
      <c r="A13" s="19"/>
      <c r="B13" s="20"/>
      <c r="C13" s="20"/>
      <c r="D13" s="27"/>
      <c r="E13" s="27"/>
      <c r="F13" s="27"/>
      <c r="G13" s="27"/>
      <c r="H13" s="27"/>
      <c r="I13" s="27"/>
      <c r="J13" s="225" t="s">
        <v>95</v>
      </c>
      <c r="K13" s="226"/>
      <c r="L13" s="225"/>
      <c r="M13" s="154"/>
      <c r="N13" s="225" t="s">
        <v>97</v>
      </c>
      <c r="O13" s="226"/>
      <c r="P13" s="225"/>
      <c r="Q13" s="24"/>
      <c r="S13" s="25"/>
    </row>
    <row r="14" spans="1:166" s="5" customFormat="1" ht="21" customHeight="1" thickBot="1">
      <c r="A14" s="28"/>
      <c r="B14" s="4"/>
      <c r="C14" s="4"/>
      <c r="D14" s="204"/>
      <c r="E14" s="204"/>
      <c r="F14" s="204"/>
      <c r="G14" s="7"/>
      <c r="H14" s="7"/>
      <c r="I14" s="7"/>
      <c r="J14" s="232" t="s">
        <v>96</v>
      </c>
      <c r="K14" s="233"/>
      <c r="L14" s="232"/>
      <c r="M14" s="155"/>
      <c r="N14" s="232" t="s">
        <v>98</v>
      </c>
      <c r="O14" s="233"/>
      <c r="P14" s="232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2"/>
      <c r="C15" s="32"/>
      <c r="D15" s="33">
        <v>0</v>
      </c>
      <c r="E15" s="34">
        <v>0.2</v>
      </c>
      <c r="F15" s="35">
        <f>SUM(D15:E15)</f>
        <v>0.2</v>
      </c>
      <c r="G15" s="33">
        <f>SUM(G16:G17)</f>
        <v>0</v>
      </c>
      <c r="H15" s="34">
        <v>0.2</v>
      </c>
      <c r="I15" s="35">
        <f>SUM(G15:H15)</f>
        <v>0.2</v>
      </c>
      <c r="J15" s="33">
        <v>24.7</v>
      </c>
      <c r="K15" s="34">
        <v>8.1</v>
      </c>
      <c r="L15" s="35">
        <f>SUM(J15:K15)</f>
        <v>32.8</v>
      </c>
      <c r="M15" s="91" t="s">
        <v>17</v>
      </c>
      <c r="N15" s="33">
        <v>19.6</v>
      </c>
      <c r="O15" s="34">
        <v>8.8</v>
      </c>
      <c r="P15" s="35">
        <f>SUM(N15:O15)</f>
        <v>28.400000000000002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37" t="s">
        <v>63</v>
      </c>
      <c r="C16" s="38"/>
      <c r="D16" s="39">
        <v>0</v>
      </c>
      <c r="E16" s="40">
        <v>0.1</v>
      </c>
      <c r="F16" s="41">
        <f>SUM(D16:E16)</f>
        <v>0.1</v>
      </c>
      <c r="G16" s="39">
        <v>0</v>
      </c>
      <c r="H16" s="40">
        <v>0.2</v>
      </c>
      <c r="I16" s="41">
        <f>SUM(G16:H16)</f>
        <v>0.2</v>
      </c>
      <c r="J16" s="39">
        <v>3.3</v>
      </c>
      <c r="K16" s="40">
        <v>7.5</v>
      </c>
      <c r="L16" s="41">
        <f>SUM(J16:K16)</f>
        <v>10.8</v>
      </c>
      <c r="M16" s="42">
        <f>ROUND(L16-P16,2)/P16*100</f>
        <v>-31.645569620253166</v>
      </c>
      <c r="N16" s="39">
        <v>7.1</v>
      </c>
      <c r="O16" s="40">
        <v>8.7</v>
      </c>
      <c r="P16" s="41">
        <f>SUM(N16:O16)</f>
        <v>15.799999999999999</v>
      </c>
      <c r="Q16" s="43"/>
      <c r="R16" s="44" t="s">
        <v>64</v>
      </c>
      <c r="S16" s="4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6" t="s">
        <v>19</v>
      </c>
      <c r="C17" s="47"/>
      <c r="D17" s="48">
        <v>0</v>
      </c>
      <c r="E17" s="49">
        <v>0.1</v>
      </c>
      <c r="F17" s="50">
        <f>SUM(D17:E17)</f>
        <v>0.1</v>
      </c>
      <c r="G17" s="48">
        <v>0</v>
      </c>
      <c r="H17" s="49">
        <v>0</v>
      </c>
      <c r="I17" s="50">
        <f>SUM(G17:H17)</f>
        <v>0</v>
      </c>
      <c r="J17" s="48">
        <v>21.4</v>
      </c>
      <c r="K17" s="49">
        <v>0.6</v>
      </c>
      <c r="L17" s="50">
        <f>SUM(J17:K17)</f>
        <v>22</v>
      </c>
      <c r="M17" s="109" t="s">
        <v>17</v>
      </c>
      <c r="N17" s="48">
        <v>12.5</v>
      </c>
      <c r="O17" s="49">
        <v>0.1</v>
      </c>
      <c r="P17" s="50">
        <f>SUM(N17:O17)</f>
        <v>12.6</v>
      </c>
      <c r="Q17" s="51"/>
      <c r="R17" s="52" t="s">
        <v>20</v>
      </c>
      <c r="S17" s="4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6"/>
      <c r="C19" s="32"/>
      <c r="D19" s="57">
        <v>4.1</v>
      </c>
      <c r="E19" s="58">
        <v>1.4</v>
      </c>
      <c r="F19" s="59">
        <f>SUM(D19:E19)</f>
        <v>5.5</v>
      </c>
      <c r="G19" s="57">
        <v>3.3</v>
      </c>
      <c r="H19" s="58">
        <v>1.6</v>
      </c>
      <c r="I19" s="59">
        <f>SUM(G19:H19)</f>
        <v>4.9</v>
      </c>
      <c r="J19" s="57">
        <v>18.9</v>
      </c>
      <c r="K19" s="58">
        <v>8.3</v>
      </c>
      <c r="L19" s="59">
        <f>SUM(J19:K19)</f>
        <v>27.2</v>
      </c>
      <c r="M19" s="157">
        <f aca="true" t="shared" si="0" ref="M19:M25">ROUND(L19-P19,2)/P19*100</f>
        <v>-11.400651465798045</v>
      </c>
      <c r="N19" s="57">
        <v>21.3</v>
      </c>
      <c r="O19" s="58">
        <v>9.4</v>
      </c>
      <c r="P19" s="59">
        <f>SUM(N19:O19)</f>
        <v>30.700000000000003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0" t="s">
        <v>23</v>
      </c>
      <c r="C20" s="61"/>
      <c r="D20" s="62">
        <v>3.5</v>
      </c>
      <c r="E20" s="63">
        <v>0.3</v>
      </c>
      <c r="F20" s="35">
        <f>SUM(D20:E20)</f>
        <v>3.8</v>
      </c>
      <c r="G20" s="62">
        <v>3.2</v>
      </c>
      <c r="H20" s="63">
        <v>0.5</v>
      </c>
      <c r="I20" s="35">
        <f>SUM(G20:H20)</f>
        <v>3.7</v>
      </c>
      <c r="J20" s="62">
        <v>17.8</v>
      </c>
      <c r="K20" s="63">
        <v>2.3</v>
      </c>
      <c r="L20" s="26">
        <f>SUM(J20:K20)</f>
        <v>20.1</v>
      </c>
      <c r="M20" s="64">
        <f t="shared" si="0"/>
        <v>-9.45945945945946</v>
      </c>
      <c r="N20" s="163">
        <v>19.8</v>
      </c>
      <c r="O20" s="63">
        <v>2.4</v>
      </c>
      <c r="P20" s="35">
        <f>SUM(N20:O20)</f>
        <v>22.2</v>
      </c>
      <c r="Q20" s="65"/>
      <c r="R20" s="66" t="s">
        <v>24</v>
      </c>
      <c r="S20" s="25"/>
      <c r="T20" s="9"/>
      <c r="U20" s="67"/>
      <c r="V20" s="67"/>
      <c r="W20" s="67"/>
      <c r="X20" s="6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68"/>
      <c r="C21" s="37" t="s">
        <v>25</v>
      </c>
      <c r="D21" s="39">
        <v>3.5</v>
      </c>
      <c r="E21" s="40">
        <v>0</v>
      </c>
      <c r="F21" s="41">
        <f>SUM(D21:E21)</f>
        <v>3.5</v>
      </c>
      <c r="G21" s="39">
        <v>3.2</v>
      </c>
      <c r="H21" s="40">
        <v>0</v>
      </c>
      <c r="I21" s="41">
        <f>SUM(G21:H21)</f>
        <v>3.2</v>
      </c>
      <c r="J21" s="39">
        <v>17.8</v>
      </c>
      <c r="K21" s="40">
        <v>0</v>
      </c>
      <c r="L21" s="158">
        <f>SUM(J21:K21)</f>
        <v>17.8</v>
      </c>
      <c r="M21" s="69">
        <f t="shared" si="0"/>
        <v>-10.1010101010101</v>
      </c>
      <c r="N21" s="40">
        <v>19.8</v>
      </c>
      <c r="O21" s="40">
        <v>0</v>
      </c>
      <c r="P21" s="41">
        <f>SUM(N21:O21)</f>
        <v>19.8</v>
      </c>
      <c r="Q21" s="44" t="s">
        <v>26</v>
      </c>
      <c r="R21" s="70"/>
      <c r="S21" s="4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1"/>
      <c r="C22" s="72" t="s">
        <v>27</v>
      </c>
      <c r="D22" s="48">
        <v>0</v>
      </c>
      <c r="E22" s="49">
        <v>0.3</v>
      </c>
      <c r="F22" s="50">
        <f>E22+D22</f>
        <v>0.3</v>
      </c>
      <c r="G22" s="48">
        <v>0</v>
      </c>
      <c r="H22" s="49">
        <v>0.5</v>
      </c>
      <c r="I22" s="50">
        <f>H22+G22</f>
        <v>0.5</v>
      </c>
      <c r="J22" s="48">
        <v>0</v>
      </c>
      <c r="K22" s="49">
        <v>2.3</v>
      </c>
      <c r="L22" s="161">
        <f>K22+J22</f>
        <v>2.3</v>
      </c>
      <c r="M22" s="159">
        <f t="shared" si="0"/>
        <v>-4.166666666666667</v>
      </c>
      <c r="N22" s="49">
        <v>0</v>
      </c>
      <c r="O22" s="49">
        <v>2.4</v>
      </c>
      <c r="P22" s="50">
        <f>O22+N22</f>
        <v>2.4</v>
      </c>
      <c r="Q22" s="73" t="s">
        <v>28</v>
      </c>
      <c r="R22" s="74"/>
      <c r="S22" s="45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5" t="s">
        <v>29</v>
      </c>
      <c r="C23" s="76"/>
      <c r="D23" s="77">
        <v>0.1</v>
      </c>
      <c r="E23" s="78">
        <v>0.1</v>
      </c>
      <c r="F23" s="79">
        <f>SUM(D23:E23)</f>
        <v>0.2</v>
      </c>
      <c r="G23" s="77">
        <v>0.1</v>
      </c>
      <c r="H23" s="78">
        <v>0.1</v>
      </c>
      <c r="I23" s="79">
        <f>SUM(G23:H23)</f>
        <v>0.2</v>
      </c>
      <c r="J23" s="77">
        <v>0.4</v>
      </c>
      <c r="K23" s="78">
        <v>0.3</v>
      </c>
      <c r="L23" s="160">
        <f>SUM(J23:K23)</f>
        <v>0.7</v>
      </c>
      <c r="M23" s="164">
        <f t="shared" si="0"/>
        <v>250</v>
      </c>
      <c r="N23" s="78">
        <v>0.1</v>
      </c>
      <c r="O23" s="78">
        <v>0.1</v>
      </c>
      <c r="P23" s="79">
        <f>SUM(N23:O23)</f>
        <v>0.2</v>
      </c>
      <c r="Q23" s="55"/>
      <c r="R23" s="74" t="s">
        <v>30</v>
      </c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5" t="s">
        <v>68</v>
      </c>
      <c r="C24" s="76"/>
      <c r="D24" s="77">
        <v>0</v>
      </c>
      <c r="E24" s="78">
        <v>0.9</v>
      </c>
      <c r="F24" s="79">
        <f>SUM(D24:E24)</f>
        <v>0.9</v>
      </c>
      <c r="G24" s="77">
        <v>0</v>
      </c>
      <c r="H24" s="78">
        <v>0.9</v>
      </c>
      <c r="I24" s="79">
        <f>SUM(G24:H24)</f>
        <v>0.9</v>
      </c>
      <c r="J24" s="77">
        <v>0.2</v>
      </c>
      <c r="K24" s="78">
        <v>4</v>
      </c>
      <c r="L24" s="160">
        <f>SUM(J24:K24)</f>
        <v>4.2</v>
      </c>
      <c r="M24" s="69">
        <f t="shared" si="0"/>
        <v>-24.999999999999996</v>
      </c>
      <c r="N24" s="78">
        <v>0.9</v>
      </c>
      <c r="O24" s="78">
        <v>4.7</v>
      </c>
      <c r="P24" s="79">
        <f>SUM(N24:O24)</f>
        <v>5.6000000000000005</v>
      </c>
      <c r="Q24" s="80"/>
      <c r="R24" s="74" t="s">
        <v>31</v>
      </c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1" t="s">
        <v>32</v>
      </c>
      <c r="C25" s="82"/>
      <c r="D25" s="83">
        <v>0.5</v>
      </c>
      <c r="E25" s="84">
        <v>0.1</v>
      </c>
      <c r="F25" s="85">
        <f>SUM(D25:E25)</f>
        <v>0.6</v>
      </c>
      <c r="G25" s="83">
        <v>0</v>
      </c>
      <c r="H25" s="84">
        <v>0.1</v>
      </c>
      <c r="I25" s="85">
        <f>SUM(G25:H25)</f>
        <v>0.1</v>
      </c>
      <c r="J25" s="83">
        <v>0.5</v>
      </c>
      <c r="K25" s="84">
        <v>1.7</v>
      </c>
      <c r="L25" s="162">
        <f>SUM(J25:K25)</f>
        <v>2.2</v>
      </c>
      <c r="M25" s="86">
        <f t="shared" si="0"/>
        <v>-18.51851851851852</v>
      </c>
      <c r="N25" s="84">
        <v>0.5</v>
      </c>
      <c r="O25" s="84">
        <v>2.2</v>
      </c>
      <c r="P25" s="85">
        <f>SUM(N25:O25)</f>
        <v>2.7</v>
      </c>
      <c r="Q25" s="87"/>
      <c r="R25" s="88" t="s">
        <v>33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89"/>
      <c r="O26" s="89"/>
      <c r="P26" s="89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59</v>
      </c>
      <c r="B27" s="32"/>
      <c r="C27" s="32"/>
      <c r="D27" s="33">
        <f>SUM(D28+D31)</f>
        <v>0</v>
      </c>
      <c r="E27" s="34">
        <f>SUM(E28+E31)</f>
        <v>0</v>
      </c>
      <c r="F27" s="35">
        <f aca="true" t="shared" si="1" ref="F27:F33">SUM(D27:E27)</f>
        <v>0</v>
      </c>
      <c r="G27" s="33">
        <f>SUM(G28+G31)</f>
        <v>0</v>
      </c>
      <c r="H27" s="34">
        <f>SUM(H28+H31)</f>
        <v>0</v>
      </c>
      <c r="I27" s="35">
        <f aca="true" t="shared" si="2" ref="I27:I33">SUM(G27:H27)</f>
        <v>0</v>
      </c>
      <c r="J27" s="33">
        <f>SUM(J28+J31)</f>
        <v>0</v>
      </c>
      <c r="K27" s="34">
        <f>SUM(K28+K31)</f>
        <v>0</v>
      </c>
      <c r="L27" s="35">
        <f aca="true" t="shared" si="3" ref="L27:L33">SUM(J27:K27)</f>
        <v>0</v>
      </c>
      <c r="M27" s="91" t="s">
        <v>17</v>
      </c>
      <c r="N27" s="33">
        <f>SUM(N28+N31)</f>
        <v>0</v>
      </c>
      <c r="O27" s="34">
        <f>SUM(O28+O31)</f>
        <v>0</v>
      </c>
      <c r="P27" s="35">
        <f aca="true" t="shared" si="4" ref="P27:P33">SUM(N27:O27)</f>
        <v>0</v>
      </c>
      <c r="Q27" s="67"/>
      <c r="R27" s="67"/>
      <c r="S27" s="92" t="s">
        <v>60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0" t="s">
        <v>65</v>
      </c>
      <c r="C28" s="93"/>
      <c r="D28" s="33">
        <f>SUM(D29:D30)</f>
        <v>0</v>
      </c>
      <c r="E28" s="34">
        <f>SUM(E29:E30)</f>
        <v>0</v>
      </c>
      <c r="F28" s="94">
        <f t="shared" si="1"/>
        <v>0</v>
      </c>
      <c r="G28" s="33">
        <f>SUM(G29:G30)</f>
        <v>0</v>
      </c>
      <c r="H28" s="34">
        <f>SUM(H29:H30)</f>
        <v>0</v>
      </c>
      <c r="I28" s="94">
        <f t="shared" si="2"/>
        <v>0</v>
      </c>
      <c r="J28" s="33">
        <f>SUM(J29:J30)</f>
        <v>0</v>
      </c>
      <c r="K28" s="34">
        <f>SUM(K29:K30)</f>
        <v>0</v>
      </c>
      <c r="L28" s="94">
        <f t="shared" si="3"/>
        <v>0</v>
      </c>
      <c r="M28" s="95" t="s">
        <v>17</v>
      </c>
      <c r="N28" s="33">
        <f>SUM(N29:N30)</f>
        <v>0</v>
      </c>
      <c r="O28" s="34">
        <f>SUM(O29:O30)</f>
        <v>0</v>
      </c>
      <c r="P28" s="94">
        <f t="shared" si="4"/>
        <v>0</v>
      </c>
      <c r="Q28" s="96"/>
      <c r="R28" s="66" t="s">
        <v>66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97"/>
      <c r="C29" s="98" t="s">
        <v>34</v>
      </c>
      <c r="D29" s="99">
        <v>0</v>
      </c>
      <c r="E29" s="100">
        <v>0</v>
      </c>
      <c r="F29" s="101">
        <f t="shared" si="1"/>
        <v>0</v>
      </c>
      <c r="G29" s="99">
        <v>0</v>
      </c>
      <c r="H29" s="100">
        <v>0</v>
      </c>
      <c r="I29" s="101">
        <f t="shared" si="2"/>
        <v>0</v>
      </c>
      <c r="J29" s="99">
        <v>0</v>
      </c>
      <c r="K29" s="100">
        <v>0</v>
      </c>
      <c r="L29" s="101">
        <f t="shared" si="3"/>
        <v>0</v>
      </c>
      <c r="M29" s="102" t="s">
        <v>17</v>
      </c>
      <c r="N29" s="99">
        <v>0</v>
      </c>
      <c r="O29" s="100">
        <v>0</v>
      </c>
      <c r="P29" s="101">
        <f t="shared" si="4"/>
        <v>0</v>
      </c>
      <c r="Q29" s="103" t="s">
        <v>35</v>
      </c>
      <c r="R29" s="104"/>
      <c r="S29" s="4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97"/>
      <c r="C30" s="105" t="s">
        <v>36</v>
      </c>
      <c r="D30" s="106">
        <v>0</v>
      </c>
      <c r="E30" s="107">
        <v>0</v>
      </c>
      <c r="F30" s="108">
        <f t="shared" si="1"/>
        <v>0</v>
      </c>
      <c r="G30" s="106">
        <v>0</v>
      </c>
      <c r="H30" s="107">
        <v>0</v>
      </c>
      <c r="I30" s="108">
        <f t="shared" si="2"/>
        <v>0</v>
      </c>
      <c r="J30" s="106">
        <v>0</v>
      </c>
      <c r="K30" s="107">
        <v>0</v>
      </c>
      <c r="L30" s="108">
        <f t="shared" si="3"/>
        <v>0</v>
      </c>
      <c r="M30" s="109" t="s">
        <v>17</v>
      </c>
      <c r="N30" s="106">
        <v>0</v>
      </c>
      <c r="O30" s="107">
        <v>0</v>
      </c>
      <c r="P30" s="108">
        <f t="shared" si="4"/>
        <v>0</v>
      </c>
      <c r="Q30" s="73" t="s">
        <v>37</v>
      </c>
      <c r="R30" s="110"/>
      <c r="S30" s="4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5" t="s">
        <v>38</v>
      </c>
      <c r="C31" s="111"/>
      <c r="D31" s="112">
        <f>SUM(D32:D33)</f>
        <v>0</v>
      </c>
      <c r="E31" s="113">
        <f>SUM(E32:E33)</f>
        <v>0</v>
      </c>
      <c r="F31" s="114">
        <f t="shared" si="1"/>
        <v>0</v>
      </c>
      <c r="G31" s="112">
        <f>SUM(G32:G33)</f>
        <v>0</v>
      </c>
      <c r="H31" s="113">
        <f>SUM(H32:H33)</f>
        <v>0</v>
      </c>
      <c r="I31" s="114">
        <f t="shared" si="2"/>
        <v>0</v>
      </c>
      <c r="J31" s="112">
        <f>SUM(J32:J33)</f>
        <v>0</v>
      </c>
      <c r="K31" s="113">
        <f>SUM(K32:K33)</f>
        <v>0</v>
      </c>
      <c r="L31" s="114">
        <f t="shared" si="3"/>
        <v>0</v>
      </c>
      <c r="M31" s="102" t="s">
        <v>17</v>
      </c>
      <c r="N31" s="112">
        <f>SUM(N32:N33)</f>
        <v>0</v>
      </c>
      <c r="O31" s="113">
        <f>SUM(O32:O33)</f>
        <v>0</v>
      </c>
      <c r="P31" s="114">
        <f t="shared" si="4"/>
        <v>0</v>
      </c>
      <c r="Q31" s="115"/>
      <c r="R31" s="66" t="s">
        <v>39</v>
      </c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97"/>
      <c r="C32" s="98" t="s">
        <v>40</v>
      </c>
      <c r="D32" s="99">
        <v>0</v>
      </c>
      <c r="E32" s="100">
        <v>0</v>
      </c>
      <c r="F32" s="101">
        <f t="shared" si="1"/>
        <v>0</v>
      </c>
      <c r="G32" s="99">
        <v>0</v>
      </c>
      <c r="H32" s="100">
        <v>0</v>
      </c>
      <c r="I32" s="101">
        <f t="shared" si="2"/>
        <v>0</v>
      </c>
      <c r="J32" s="99">
        <v>0</v>
      </c>
      <c r="K32" s="100">
        <v>0</v>
      </c>
      <c r="L32" s="101">
        <f t="shared" si="3"/>
        <v>0</v>
      </c>
      <c r="M32" s="102" t="s">
        <v>17</v>
      </c>
      <c r="N32" s="99">
        <v>0</v>
      </c>
      <c r="O32" s="100">
        <v>0</v>
      </c>
      <c r="P32" s="101">
        <f t="shared" si="4"/>
        <v>0</v>
      </c>
      <c r="Q32" s="103" t="s">
        <v>41</v>
      </c>
      <c r="R32" s="110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19"/>
      <c r="B33" s="151"/>
      <c r="C33" s="105" t="s">
        <v>42</v>
      </c>
      <c r="D33" s="149">
        <v>0</v>
      </c>
      <c r="E33" s="150">
        <v>0</v>
      </c>
      <c r="F33" s="85">
        <f t="shared" si="1"/>
        <v>0</v>
      </c>
      <c r="G33" s="149">
        <v>0</v>
      </c>
      <c r="H33" s="150">
        <v>0</v>
      </c>
      <c r="I33" s="85">
        <f t="shared" si="2"/>
        <v>0</v>
      </c>
      <c r="J33" s="149">
        <v>0</v>
      </c>
      <c r="K33" s="150">
        <v>0</v>
      </c>
      <c r="L33" s="85">
        <f t="shared" si="3"/>
        <v>0</v>
      </c>
      <c r="M33" s="116" t="s">
        <v>17</v>
      </c>
      <c r="N33" s="149">
        <v>0</v>
      </c>
      <c r="O33" s="150">
        <v>0</v>
      </c>
      <c r="P33" s="85">
        <f t="shared" si="4"/>
        <v>0</v>
      </c>
      <c r="Q33" s="73" t="s">
        <v>43</v>
      </c>
      <c r="R33" s="152"/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76"/>
      <c r="C34" s="76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5"/>
      <c r="R34" s="55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17" t="s">
        <v>44</v>
      </c>
      <c r="B35" s="20"/>
      <c r="C35" s="20"/>
      <c r="D35" s="33">
        <v>0.2</v>
      </c>
      <c r="E35" s="34">
        <v>-0.3</v>
      </c>
      <c r="F35" s="35">
        <f>SUM(F36:F37)</f>
        <v>-0.1</v>
      </c>
      <c r="G35" s="33">
        <v>0.4</v>
      </c>
      <c r="H35" s="34">
        <v>-0.3</v>
      </c>
      <c r="I35" s="35">
        <f>SUM(I36:I37)</f>
        <v>0.10000000000000003</v>
      </c>
      <c r="J35" s="33">
        <v>1</v>
      </c>
      <c r="K35" s="34">
        <v>-0.9</v>
      </c>
      <c r="L35" s="35">
        <f>SUM(L36:L37)</f>
        <v>0.1</v>
      </c>
      <c r="M35" s="36" t="s">
        <v>17</v>
      </c>
      <c r="N35" s="33">
        <v>0.8</v>
      </c>
      <c r="O35" s="34">
        <v>-0.8</v>
      </c>
      <c r="P35" s="35">
        <f>SUM(P36:P37)</f>
        <v>0</v>
      </c>
      <c r="Q35" s="24"/>
      <c r="R35" s="24"/>
      <c r="S35" s="25" t="s">
        <v>45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9"/>
      <c r="B36" s="37" t="s">
        <v>46</v>
      </c>
      <c r="C36" s="38"/>
      <c r="D36" s="39">
        <v>-0.1</v>
      </c>
      <c r="E36" s="40">
        <v>0</v>
      </c>
      <c r="F36" s="41">
        <f>SUM(D36:E36)</f>
        <v>-0.1</v>
      </c>
      <c r="G36" s="39">
        <v>0</v>
      </c>
      <c r="H36" s="40">
        <v>0</v>
      </c>
      <c r="I36" s="41">
        <f>SUM(G36:H36)</f>
        <v>0</v>
      </c>
      <c r="J36" s="39">
        <v>0.1</v>
      </c>
      <c r="K36" s="40">
        <v>0</v>
      </c>
      <c r="L36" s="41">
        <f>SUM(J36:K36)</f>
        <v>0.1</v>
      </c>
      <c r="M36" s="102" t="s">
        <v>17</v>
      </c>
      <c r="N36" s="39">
        <v>0.2</v>
      </c>
      <c r="O36" s="40">
        <v>-0.2</v>
      </c>
      <c r="P36" s="41">
        <f>SUM(N36:O36)</f>
        <v>0</v>
      </c>
      <c r="Q36" s="43"/>
      <c r="R36" s="44" t="s">
        <v>83</v>
      </c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 thickBot="1">
      <c r="A37" s="19"/>
      <c r="B37" s="118" t="s">
        <v>82</v>
      </c>
      <c r="C37" s="119"/>
      <c r="D37" s="83">
        <v>0.3</v>
      </c>
      <c r="E37" s="84">
        <v>-0.3</v>
      </c>
      <c r="F37" s="85">
        <f>SUM(D37:E37)</f>
        <v>0</v>
      </c>
      <c r="G37" s="83">
        <v>0.4</v>
      </c>
      <c r="H37" s="84">
        <v>-0.3</v>
      </c>
      <c r="I37" s="85">
        <f>SUM(G37:H37)</f>
        <v>0.10000000000000003</v>
      </c>
      <c r="J37" s="83">
        <v>0.9</v>
      </c>
      <c r="K37" s="84">
        <v>-0.9</v>
      </c>
      <c r="L37" s="85">
        <f>SUM(J37:K37)</f>
        <v>0</v>
      </c>
      <c r="M37" s="116" t="s">
        <v>17</v>
      </c>
      <c r="N37" s="83">
        <v>0.6</v>
      </c>
      <c r="O37" s="84">
        <v>-0.6</v>
      </c>
      <c r="P37" s="85">
        <f>SUM(N37:O37)</f>
        <v>0</v>
      </c>
      <c r="Q37" s="51"/>
      <c r="R37" s="52" t="s">
        <v>67</v>
      </c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10.5" customHeight="1" thickBot="1">
      <c r="A38" s="19"/>
      <c r="B38" s="111"/>
      <c r="C38" s="9"/>
      <c r="D38" s="53"/>
      <c r="E38" s="53"/>
      <c r="F38" s="27"/>
      <c r="G38" s="53"/>
      <c r="H38" s="53"/>
      <c r="I38" s="27"/>
      <c r="J38" s="53"/>
      <c r="K38" s="53"/>
      <c r="L38" s="27"/>
      <c r="M38" s="148"/>
      <c r="N38" s="53"/>
      <c r="O38" s="53"/>
      <c r="P38" s="27"/>
      <c r="Q38" s="147"/>
      <c r="R38" s="147"/>
      <c r="S38" s="4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28"/>
      <c r="B39" s="4"/>
      <c r="C39" s="4"/>
      <c r="D39" s="234" t="s">
        <v>88</v>
      </c>
      <c r="E39" s="235"/>
      <c r="F39" s="235"/>
      <c r="G39" s="234" t="s">
        <v>100</v>
      </c>
      <c r="H39" s="235"/>
      <c r="I39" s="235"/>
      <c r="J39" s="234" t="s">
        <v>100</v>
      </c>
      <c r="K39" s="235"/>
      <c r="L39" s="235"/>
      <c r="M39" s="156"/>
      <c r="N39" s="234" t="s">
        <v>101</v>
      </c>
      <c r="O39" s="235"/>
      <c r="P39" s="235"/>
      <c r="Q39" s="30"/>
      <c r="R39" s="30"/>
      <c r="S39" s="31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20" t="s">
        <v>47</v>
      </c>
      <c r="B40" s="121"/>
      <c r="C40" s="121"/>
      <c r="D40" s="57">
        <f>D11+D15-D19-D27-D35</f>
        <v>19.500000000000004</v>
      </c>
      <c r="E40" s="58">
        <f>E11+E15-E19-E27-E35</f>
        <v>2.9</v>
      </c>
      <c r="F40" s="59">
        <f>SUM(D40:E40)</f>
        <v>22.400000000000002</v>
      </c>
      <c r="G40" s="57">
        <f>G11+G15-G19-G27-G35</f>
        <v>15.799999999999999</v>
      </c>
      <c r="H40" s="58">
        <f>H11+H15-H19-H27-H35</f>
        <v>1.8</v>
      </c>
      <c r="I40" s="59">
        <f>SUM(G40:H40)</f>
        <v>17.599999999999998</v>
      </c>
      <c r="J40" s="57">
        <f>J11+J15-J19-J27-J35</f>
        <v>15.800000000000004</v>
      </c>
      <c r="K40" s="58">
        <f>K11+K15-K19-K27-K35</f>
        <v>1.7999999999999985</v>
      </c>
      <c r="L40" s="59">
        <f>SUM(J40:K40)</f>
        <v>17.6</v>
      </c>
      <c r="M40" s="141">
        <f>ROUND(L40-P40,2)/P40*100</f>
        <v>43.08943089430895</v>
      </c>
      <c r="N40" s="57">
        <f>N11+N15-N19-N27-N35</f>
        <v>10.800000000000004</v>
      </c>
      <c r="O40" s="58">
        <f>O11+O15-O19-O27-O35</f>
        <v>1.500000000000001</v>
      </c>
      <c r="P40" s="23">
        <f>P11+P15-P19-P27-P35</f>
        <v>12.299999999999997</v>
      </c>
      <c r="Q40" s="122"/>
      <c r="R40" s="122"/>
      <c r="S40" s="123" t="s">
        <v>48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24"/>
      <c r="B41" s="125"/>
      <c r="C41" s="125"/>
      <c r="D41" s="53"/>
      <c r="E41" s="53"/>
      <c r="F41" s="53"/>
      <c r="G41" s="53"/>
      <c r="H41" s="53"/>
      <c r="I41" s="53"/>
      <c r="J41" s="53"/>
      <c r="K41" s="53"/>
      <c r="L41" s="53"/>
      <c r="M41" s="165"/>
      <c r="N41" s="53"/>
      <c r="O41" s="53"/>
      <c r="P41" s="53"/>
      <c r="Q41" s="231"/>
      <c r="R41" s="231"/>
      <c r="S41" s="4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17" t="s">
        <v>61</v>
      </c>
      <c r="B42" s="20"/>
      <c r="C42" s="20"/>
      <c r="D42" s="33">
        <v>19.5</v>
      </c>
      <c r="E42" s="34">
        <v>2.9</v>
      </c>
      <c r="F42" s="63">
        <f aca="true" t="shared" si="5" ref="F42:L42">SUM(F43:F44)</f>
        <v>22.4</v>
      </c>
      <c r="G42" s="33">
        <v>15.8</v>
      </c>
      <c r="H42" s="34">
        <v>1.8</v>
      </c>
      <c r="I42" s="63">
        <f t="shared" si="5"/>
        <v>17.599999999999998</v>
      </c>
      <c r="J42" s="33">
        <v>15.8</v>
      </c>
      <c r="K42" s="34">
        <v>1.8</v>
      </c>
      <c r="L42" s="26">
        <f t="shared" si="5"/>
        <v>17.599999999999998</v>
      </c>
      <c r="M42" s="64">
        <f>ROUND(L42-P42,2)/P42*100</f>
        <v>43.08943089430894</v>
      </c>
      <c r="N42" s="26">
        <v>10.8</v>
      </c>
      <c r="O42" s="34">
        <v>1.5</v>
      </c>
      <c r="P42" s="166">
        <f>SUM(P43:P44)</f>
        <v>12.3</v>
      </c>
      <c r="Q42" s="24"/>
      <c r="R42" s="24"/>
      <c r="S42" s="25" t="s">
        <v>62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26"/>
      <c r="B43" s="37" t="s">
        <v>49</v>
      </c>
      <c r="C43" s="38"/>
      <c r="D43" s="39">
        <v>6.9</v>
      </c>
      <c r="E43" s="40">
        <v>1.9</v>
      </c>
      <c r="F43" s="41">
        <f>SUM(D43:E43)</f>
        <v>8.8</v>
      </c>
      <c r="G43" s="39">
        <v>5.1</v>
      </c>
      <c r="H43" s="40">
        <v>1.2</v>
      </c>
      <c r="I43" s="41">
        <f>SUM(G43:H43)</f>
        <v>6.3</v>
      </c>
      <c r="J43" s="39">
        <v>5.1</v>
      </c>
      <c r="K43" s="40">
        <v>1.2</v>
      </c>
      <c r="L43" s="158">
        <f>SUM(J43:K43)</f>
        <v>6.3</v>
      </c>
      <c r="M43" s="69">
        <f>ROUND(L43-P43,2)/P43*100</f>
        <v>90.90909090909092</v>
      </c>
      <c r="N43" s="40">
        <v>2.3</v>
      </c>
      <c r="O43" s="40">
        <v>1</v>
      </c>
      <c r="P43" s="41">
        <f>SUM(N43:O43)</f>
        <v>3.3</v>
      </c>
      <c r="Q43" s="43"/>
      <c r="R43" s="44" t="s">
        <v>50</v>
      </c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6"/>
      <c r="B44" s="118" t="s">
        <v>51</v>
      </c>
      <c r="C44" s="119"/>
      <c r="D44" s="48">
        <v>12.6</v>
      </c>
      <c r="E44" s="49">
        <v>1</v>
      </c>
      <c r="F44" s="50">
        <f>SUM(D44:E44)</f>
        <v>13.6</v>
      </c>
      <c r="G44" s="48">
        <v>10.7</v>
      </c>
      <c r="H44" s="49">
        <v>0.6</v>
      </c>
      <c r="I44" s="50">
        <f>SUM(G44:H44)</f>
        <v>11.299999999999999</v>
      </c>
      <c r="J44" s="48">
        <v>10.7</v>
      </c>
      <c r="K44" s="49">
        <v>0.6</v>
      </c>
      <c r="L44" s="161">
        <f>SUM(J44:K44)</f>
        <v>11.299999999999999</v>
      </c>
      <c r="M44" s="159">
        <f>ROUND(L44-P44,2)/P44*100</f>
        <v>25.555555555555554</v>
      </c>
      <c r="N44" s="49">
        <v>8.5</v>
      </c>
      <c r="O44" s="49">
        <v>0.5</v>
      </c>
      <c r="P44" s="50">
        <f>SUM(N44:O44)</f>
        <v>9</v>
      </c>
      <c r="Q44" s="51"/>
      <c r="R44" s="52" t="s">
        <v>52</v>
      </c>
      <c r="S44" s="4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17"/>
      <c r="B45" s="20"/>
      <c r="C45" s="20"/>
      <c r="D45" s="54"/>
      <c r="E45" s="54"/>
      <c r="F45" s="54"/>
      <c r="G45" s="54"/>
      <c r="H45" s="54"/>
      <c r="I45" s="54"/>
      <c r="J45" s="54"/>
      <c r="K45" s="54"/>
      <c r="L45" s="54"/>
      <c r="M45" s="127"/>
      <c r="N45" s="54"/>
      <c r="O45" s="54"/>
      <c r="P45" s="54"/>
      <c r="Q45" s="24"/>
      <c r="R45" s="24"/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27" t="s">
        <v>53</v>
      </c>
      <c r="B46" s="228"/>
      <c r="C46" s="228"/>
      <c r="D46" s="228"/>
      <c r="E46" s="228"/>
      <c r="F46" s="228"/>
      <c r="G46" s="228"/>
      <c r="H46" s="228"/>
      <c r="I46" s="228"/>
      <c r="J46" s="128" t="s">
        <v>69</v>
      </c>
      <c r="K46" s="229" t="s">
        <v>54</v>
      </c>
      <c r="L46" s="229"/>
      <c r="M46" s="229"/>
      <c r="N46" s="229"/>
      <c r="O46" s="229"/>
      <c r="P46" s="229"/>
      <c r="Q46" s="229"/>
      <c r="R46" s="229"/>
      <c r="S46" s="23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36" t="s">
        <v>81</v>
      </c>
      <c r="B47" s="237"/>
      <c r="C47" s="237"/>
      <c r="D47" s="237"/>
      <c r="E47" s="237"/>
      <c r="F47" s="237"/>
      <c r="G47" s="237"/>
      <c r="H47" s="237"/>
      <c r="I47" s="237"/>
      <c r="J47" s="132" t="s">
        <v>55</v>
      </c>
      <c r="K47" s="129"/>
      <c r="L47" s="129"/>
      <c r="M47" s="129"/>
      <c r="N47" s="129"/>
      <c r="O47" s="129"/>
      <c r="P47" s="129"/>
      <c r="Q47" s="129"/>
      <c r="R47" s="129"/>
      <c r="S47" s="130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36"/>
      <c r="B48" s="237"/>
      <c r="C48" s="237"/>
      <c r="D48" s="133"/>
      <c r="E48" s="133"/>
      <c r="F48" s="238" t="s">
        <v>76</v>
      </c>
      <c r="G48" s="238"/>
      <c r="H48" s="238"/>
      <c r="I48" s="238"/>
      <c r="J48" s="143">
        <v>0</v>
      </c>
      <c r="K48" s="239" t="s">
        <v>79</v>
      </c>
      <c r="L48" s="239"/>
      <c r="M48" s="239"/>
      <c r="N48" s="239"/>
      <c r="O48" s="239"/>
      <c r="P48" s="240"/>
      <c r="Q48" s="240"/>
      <c r="R48" s="240"/>
      <c r="S48" s="241"/>
      <c r="T48" s="134"/>
      <c r="U48" s="134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36"/>
      <c r="B49" s="237"/>
      <c r="C49" s="237"/>
      <c r="D49" s="133"/>
      <c r="E49" s="133"/>
      <c r="F49" s="242" t="s">
        <v>77</v>
      </c>
      <c r="G49" s="243"/>
      <c r="H49" s="243"/>
      <c r="I49" s="243"/>
      <c r="J49" s="143">
        <v>29</v>
      </c>
      <c r="K49" s="239" t="s">
        <v>78</v>
      </c>
      <c r="L49" s="239"/>
      <c r="M49" s="239"/>
      <c r="N49" s="239"/>
      <c r="O49" s="135"/>
      <c r="P49" s="129"/>
      <c r="Q49" s="129"/>
      <c r="R49" s="129"/>
      <c r="S49" s="130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36"/>
      <c r="B50" s="237"/>
      <c r="C50" s="237"/>
      <c r="D50" s="136"/>
      <c r="E50" s="136"/>
      <c r="F50" s="243" t="s">
        <v>95</v>
      </c>
      <c r="G50" s="243"/>
      <c r="H50" s="243"/>
      <c r="I50" s="243"/>
      <c r="J50" s="144" t="s">
        <v>102</v>
      </c>
      <c r="K50" s="244" t="s">
        <v>96</v>
      </c>
      <c r="L50" s="244"/>
      <c r="M50" s="244"/>
      <c r="N50" s="244"/>
      <c r="O50" s="135"/>
      <c r="P50" s="129"/>
      <c r="Q50" s="129"/>
      <c r="R50" s="129"/>
      <c r="S50" s="130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45" t="s">
        <v>56</v>
      </c>
      <c r="B51" s="246"/>
      <c r="C51" s="246"/>
      <c r="D51" s="246"/>
      <c r="E51" s="246"/>
      <c r="F51" s="246"/>
      <c r="G51" s="246"/>
      <c r="H51" s="246"/>
      <c r="I51" s="246"/>
      <c r="J51" s="131" t="s">
        <v>70</v>
      </c>
      <c r="K51" s="247" t="s">
        <v>57</v>
      </c>
      <c r="L51" s="247"/>
      <c r="M51" s="247"/>
      <c r="N51" s="247"/>
      <c r="O51" s="247"/>
      <c r="P51" s="247"/>
      <c r="Q51" s="247"/>
      <c r="R51" s="247"/>
      <c r="S51" s="24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53" t="s">
        <v>84</v>
      </c>
      <c r="B52" s="254"/>
      <c r="C52" s="254"/>
      <c r="D52" s="254"/>
      <c r="E52" s="254"/>
      <c r="F52" s="254"/>
      <c r="G52" s="254"/>
      <c r="H52" s="254"/>
      <c r="I52" s="254"/>
      <c r="J52" s="131" t="s">
        <v>71</v>
      </c>
      <c r="K52" s="247" t="s">
        <v>80</v>
      </c>
      <c r="L52" s="247"/>
      <c r="M52" s="247"/>
      <c r="N52" s="247"/>
      <c r="O52" s="247"/>
      <c r="P52" s="247"/>
      <c r="Q52" s="247"/>
      <c r="R52" s="247"/>
      <c r="S52" s="24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45" t="s">
        <v>85</v>
      </c>
      <c r="B53" s="146"/>
      <c r="C53" s="146"/>
      <c r="D53" s="146"/>
      <c r="E53" s="146"/>
      <c r="F53" s="146"/>
      <c r="G53" s="146"/>
      <c r="H53" s="146"/>
      <c r="I53" s="146"/>
      <c r="J53" s="131"/>
      <c r="K53" s="129"/>
      <c r="L53" s="129"/>
      <c r="M53" s="129"/>
      <c r="N53" s="129"/>
      <c r="O53" s="129"/>
      <c r="P53" s="129"/>
      <c r="Q53" s="129"/>
      <c r="R53" s="129"/>
      <c r="S53" s="130" t="s">
        <v>87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20.25" thickBot="1">
      <c r="A54" s="249"/>
      <c r="B54" s="250"/>
      <c r="C54" s="250"/>
      <c r="D54" s="250"/>
      <c r="E54" s="250"/>
      <c r="F54" s="250"/>
      <c r="G54" s="250"/>
      <c r="H54" s="250"/>
      <c r="I54" s="250"/>
      <c r="J54" s="142"/>
      <c r="K54" s="251" t="s">
        <v>86</v>
      </c>
      <c r="L54" s="251"/>
      <c r="M54" s="251"/>
      <c r="N54" s="251"/>
      <c r="O54" s="251"/>
      <c r="P54" s="251"/>
      <c r="Q54" s="251"/>
      <c r="R54" s="251"/>
      <c r="S54" s="252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ht="7.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FK55" s="137"/>
      <c r="FL55" s="137"/>
      <c r="FM55" s="137"/>
      <c r="FN55" s="137"/>
      <c r="FO55" s="137"/>
    </row>
    <row r="56" s="137" customFormat="1" ht="12.75">
      <c r="A56" s="139"/>
    </row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  <row r="71" s="137" customFormat="1" ht="12.75"/>
    <row r="72" s="137" customFormat="1" ht="12.75"/>
    <row r="73" s="137" customFormat="1" ht="12.75"/>
    <row r="74" s="137" customFormat="1" ht="12.75"/>
    <row r="75" s="137" customFormat="1" ht="12.75"/>
    <row r="76" s="137" customFormat="1" ht="12.75"/>
    <row r="77" s="137" customFormat="1" ht="12.75"/>
    <row r="78" s="137" customFormat="1" ht="12.75"/>
    <row r="79" s="137" customFormat="1" ht="12.75"/>
    <row r="80" s="137" customFormat="1" ht="12.75"/>
    <row r="81" s="137" customFormat="1" ht="12.75"/>
    <row r="82" s="137" customFormat="1" ht="12.75"/>
    <row r="83" s="137" customFormat="1" ht="12.75"/>
    <row r="84" s="137" customFormat="1" ht="12.75"/>
    <row r="85" s="137" customFormat="1" ht="12.75"/>
    <row r="86" s="137" customFormat="1" ht="12.75"/>
    <row r="87" s="137" customFormat="1" ht="12.75"/>
    <row r="88" s="137" customFormat="1" ht="12.75"/>
    <row r="89" s="137" customFormat="1" ht="12.75"/>
    <row r="90" s="137" customFormat="1" ht="12.75"/>
    <row r="91" s="137" customFormat="1" ht="12.75"/>
    <row r="92" s="137" customFormat="1" ht="12.75"/>
    <row r="93" s="137" customFormat="1" ht="12.75"/>
    <row r="94" s="137" customFormat="1" ht="12.75"/>
    <row r="95" s="137" customFormat="1" ht="12.75"/>
    <row r="96" s="137" customFormat="1" ht="12.75"/>
    <row r="97" s="137" customFormat="1" ht="12.75"/>
    <row r="98" s="137" customFormat="1" ht="12.75"/>
    <row r="99" s="137" customFormat="1" ht="12.75"/>
    <row r="100" s="137" customFormat="1" ht="12.75"/>
    <row r="101" s="137" customFormat="1" ht="12.75"/>
    <row r="102" s="137" customFormat="1" ht="12.75"/>
    <row r="103" s="137" customFormat="1" ht="12.75"/>
    <row r="104" s="137" customFormat="1" ht="12.75"/>
    <row r="105" s="137" customFormat="1" ht="12.75"/>
    <row r="106" s="137" customFormat="1" ht="12.75"/>
    <row r="107" s="137" customFormat="1" ht="12.75"/>
    <row r="108" s="137" customFormat="1" ht="12.75"/>
    <row r="109" s="137" customFormat="1" ht="12.75"/>
    <row r="110" s="137" customFormat="1" ht="12.75"/>
    <row r="111" s="137" customFormat="1" ht="12.75"/>
    <row r="112" s="137" customFormat="1" ht="12.75"/>
    <row r="113" s="137" customFormat="1" ht="12.75"/>
    <row r="114" s="137" customFormat="1" ht="12.75"/>
    <row r="115" s="137" customFormat="1" ht="12.75"/>
    <row r="116" s="137" customFormat="1" ht="12.75"/>
    <row r="117" s="137" customFormat="1" ht="12.75"/>
    <row r="118" s="137" customFormat="1" ht="12.75"/>
    <row r="119" s="137" customFormat="1" ht="12.75"/>
    <row r="120" s="137" customFormat="1" ht="12.75"/>
    <row r="121" s="137" customFormat="1" ht="12.75"/>
    <row r="122" s="137" customFormat="1" ht="12.75"/>
    <row r="123" s="137" customFormat="1" ht="12.75"/>
    <row r="124" s="137" customFormat="1" ht="12.75"/>
    <row r="125" s="137" customFormat="1" ht="12.75"/>
    <row r="126" s="137" customFormat="1" ht="12.75"/>
    <row r="127" s="137" customFormat="1" ht="12.75"/>
    <row r="128" s="137" customFormat="1" ht="12.75"/>
    <row r="129" s="137" customFormat="1" ht="12.75"/>
    <row r="130" s="137" customFormat="1" ht="12.75"/>
    <row r="131" s="137" customFormat="1" ht="12.75"/>
    <row r="132" s="137" customFormat="1" ht="12.75"/>
    <row r="133" s="137" customFormat="1" ht="12.75"/>
    <row r="134" s="137" customFormat="1" ht="12.75"/>
    <row r="135" s="137" customFormat="1" ht="12.75"/>
    <row r="136" s="137" customFormat="1" ht="12.75"/>
    <row r="137" s="137" customFormat="1" ht="12.75"/>
    <row r="138" s="137" customFormat="1" ht="12.75"/>
    <row r="139" s="137" customFormat="1" ht="12.75"/>
    <row r="140" s="137" customFormat="1" ht="12.75"/>
    <row r="141" s="137" customFormat="1" ht="12.75"/>
    <row r="142" s="137" customFormat="1" ht="12.75"/>
    <row r="143" s="137" customFormat="1" ht="12.75"/>
    <row r="144" s="137" customFormat="1" ht="12.75"/>
    <row r="145" s="137" customFormat="1" ht="12.75"/>
    <row r="146" s="137" customFormat="1" ht="12.75"/>
    <row r="147" s="137" customFormat="1" ht="12.75"/>
    <row r="148" s="137" customFormat="1" ht="12.75"/>
    <row r="149" s="137" customFormat="1" ht="12.75"/>
    <row r="150" s="137" customFormat="1" ht="12.75"/>
    <row r="151" s="137" customFormat="1" ht="12.75"/>
    <row r="152" s="137" customFormat="1" ht="12.75"/>
    <row r="153" s="137" customFormat="1" ht="12.75"/>
    <row r="154" s="137" customFormat="1" ht="12.75"/>
    <row r="155" s="137" customFormat="1" ht="12.75"/>
    <row r="156" s="137" customFormat="1" ht="12.75"/>
    <row r="157" s="137" customFormat="1" ht="12.75"/>
    <row r="158" s="137" customFormat="1" ht="12.75"/>
    <row r="159" s="137" customFormat="1" ht="12.75"/>
    <row r="160" s="137" customFormat="1" ht="12.75"/>
    <row r="161" s="137" customFormat="1" ht="12.75"/>
    <row r="162" s="137" customFormat="1" ht="12.75"/>
    <row r="163" s="137" customFormat="1" ht="12.75"/>
    <row r="164" s="137" customFormat="1" ht="12.75"/>
    <row r="165" s="137" customFormat="1" ht="12.75"/>
    <row r="166" s="137" customFormat="1" ht="12.75"/>
    <row r="167" s="137" customFormat="1" ht="12.75"/>
    <row r="168" s="137" customFormat="1" ht="12.75"/>
    <row r="169" s="137" customFormat="1" ht="12.75"/>
    <row r="170" s="137" customFormat="1" ht="12.75"/>
    <row r="171" s="137" customFormat="1" ht="12.75"/>
    <row r="172" s="137" customFormat="1" ht="12.75"/>
    <row r="173" s="137" customFormat="1" ht="12.75"/>
    <row r="174" s="137" customFormat="1" ht="12.75"/>
    <row r="175" s="137" customFormat="1" ht="12.75"/>
    <row r="176" s="137" customFormat="1" ht="12.75"/>
    <row r="177" s="137" customFormat="1" ht="12.75"/>
    <row r="178" s="137" customFormat="1" ht="12.75"/>
    <row r="179" s="137" customFormat="1" ht="12.75"/>
    <row r="180" s="137" customFormat="1" ht="12.75"/>
    <row r="181" s="137" customFormat="1" ht="12.75"/>
    <row r="182" s="137" customFormat="1" ht="12.75"/>
    <row r="183" s="137" customFormat="1" ht="12.75"/>
    <row r="184" s="137" customFormat="1" ht="12.75"/>
    <row r="185" s="137" customFormat="1" ht="12.75"/>
    <row r="186" s="137" customFormat="1" ht="12.75"/>
    <row r="187" s="137" customFormat="1" ht="12.75"/>
    <row r="188" s="137" customFormat="1" ht="12.75"/>
    <row r="189" s="137" customFormat="1" ht="12.75"/>
    <row r="190" s="137" customFormat="1" ht="12.75"/>
    <row r="191" s="137" customFormat="1" ht="12.75"/>
    <row r="192" s="137" customFormat="1" ht="12.75"/>
    <row r="193" s="137" customFormat="1" ht="12.75"/>
    <row r="194" s="137" customFormat="1" ht="12.75"/>
    <row r="195" s="137" customFormat="1" ht="12.75"/>
    <row r="196" s="137" customFormat="1" ht="12.75"/>
    <row r="197" s="137" customFormat="1" ht="12.75"/>
    <row r="198" s="137" customFormat="1" ht="12.75"/>
    <row r="199" s="137" customFormat="1" ht="12.75"/>
    <row r="200" s="137" customFormat="1" ht="12.75"/>
    <row r="201" s="137" customFormat="1" ht="12.75"/>
    <row r="202" s="137" customFormat="1" ht="12.75"/>
    <row r="203" s="137" customFormat="1" ht="12.75"/>
    <row r="204" s="137" customFormat="1" ht="12.75"/>
    <row r="205" s="137" customFormat="1" ht="12.75"/>
    <row r="206" s="137" customFormat="1" ht="12.75"/>
    <row r="207" s="137" customFormat="1" ht="12.75"/>
    <row r="208" s="137" customFormat="1" ht="12.75"/>
    <row r="209" s="137" customFormat="1" ht="12.75"/>
    <row r="210" s="137" customFormat="1" ht="12.75"/>
    <row r="211" s="137" customFormat="1" ht="12.75"/>
    <row r="212" s="137" customFormat="1" ht="12.75"/>
    <row r="213" s="137" customFormat="1" ht="12.75"/>
    <row r="214" s="137" customFormat="1" ht="12.75"/>
    <row r="215" s="137" customFormat="1" ht="12.75"/>
    <row r="216" s="137" customFormat="1" ht="12.75"/>
    <row r="217" s="137" customFormat="1" ht="12.75"/>
    <row r="218" s="137" customFormat="1" ht="12.75"/>
    <row r="219" s="137" customFormat="1" ht="12.75"/>
    <row r="220" s="137" customFormat="1" ht="12.75"/>
    <row r="221" s="137" customFormat="1" ht="12.75"/>
    <row r="222" s="137" customFormat="1" ht="12.75"/>
    <row r="223" s="137" customFormat="1" ht="12.75"/>
    <row r="224" s="137" customFormat="1" ht="12.75"/>
    <row r="225" s="137" customFormat="1" ht="12.75"/>
    <row r="226" s="137" customFormat="1" ht="12.75"/>
    <row r="227" s="137" customFormat="1" ht="12.75"/>
    <row r="228" s="137" customFormat="1" ht="12.75"/>
    <row r="229" s="137" customFormat="1" ht="12.75"/>
    <row r="230" s="137" customFormat="1" ht="12.75"/>
    <row r="231" s="137" customFormat="1" ht="12.75"/>
    <row r="232" s="137" customFormat="1" ht="12.75"/>
    <row r="233" s="137" customFormat="1" ht="12.75"/>
    <row r="234" s="137" customFormat="1" ht="12.75"/>
    <row r="235" s="137" customFormat="1" ht="12.75"/>
    <row r="236" s="137" customFormat="1" ht="12.75"/>
    <row r="237" s="137" customFormat="1" ht="12.75"/>
    <row r="238" s="137" customFormat="1" ht="12.75"/>
    <row r="239" s="137" customFormat="1" ht="12.75"/>
    <row r="240" s="137" customFormat="1" ht="12.75"/>
    <row r="241" s="137" customFormat="1" ht="12.75"/>
    <row r="242" s="137" customFormat="1" ht="12.75"/>
    <row r="243" s="137" customFormat="1" ht="12.75"/>
    <row r="244" s="137" customFormat="1" ht="12.75"/>
    <row r="245" s="137" customFormat="1" ht="12.75"/>
    <row r="246" s="137" customFormat="1" ht="12.75"/>
    <row r="247" s="137" customFormat="1" ht="12.75"/>
    <row r="248" s="137" customFormat="1" ht="12.75"/>
    <row r="249" s="137" customFormat="1" ht="12.75"/>
    <row r="250" s="137" customFormat="1" ht="12.75"/>
    <row r="251" s="137" customFormat="1" ht="12.75"/>
    <row r="252" s="137" customFormat="1" ht="12.75"/>
    <row r="253" s="137" customFormat="1" ht="12.75"/>
    <row r="254" s="137" customFormat="1" ht="12.75"/>
    <row r="255" s="137" customFormat="1" ht="12.75"/>
    <row r="256" s="137" customFormat="1" ht="12.75"/>
    <row r="257" s="137" customFormat="1" ht="12.75"/>
    <row r="258" s="137" customFormat="1" ht="12.75"/>
    <row r="259" s="137" customFormat="1" ht="12.75"/>
    <row r="260" s="137" customFormat="1" ht="12.75"/>
    <row r="261" s="137" customFormat="1" ht="12.75"/>
    <row r="262" s="137" customFormat="1" ht="12.75"/>
    <row r="263" s="137" customFormat="1" ht="12.75"/>
    <row r="264" s="137" customFormat="1" ht="12.75"/>
    <row r="265" s="137" customFormat="1" ht="12.75"/>
    <row r="266" s="137" customFormat="1" ht="12.75"/>
    <row r="267" s="137" customFormat="1" ht="12.75"/>
    <row r="268" s="137" customFormat="1" ht="12.75"/>
    <row r="269" s="137" customFormat="1" ht="12.75"/>
    <row r="270" s="137" customFormat="1" ht="12.75"/>
    <row r="271" s="137" customFormat="1" ht="12.75"/>
    <row r="272" s="137" customFormat="1" ht="12.75"/>
    <row r="273" s="137" customFormat="1" ht="12.75"/>
    <row r="274" s="137" customFormat="1" ht="12.75"/>
    <row r="275" s="137" customFormat="1" ht="12.75"/>
    <row r="276" s="137" customFormat="1" ht="12.75"/>
    <row r="277" s="137" customFormat="1" ht="12.75"/>
    <row r="278" s="137" customFormat="1" ht="12.75"/>
    <row r="279" s="137" customFormat="1" ht="12.75"/>
    <row r="280" s="137" customFormat="1" ht="12.75"/>
    <row r="281" s="137" customFormat="1" ht="12.75"/>
    <row r="282" s="137" customFormat="1" ht="12.75"/>
    <row r="283" s="137" customFormat="1" ht="12.75"/>
    <row r="284" s="137" customFormat="1" ht="12.75"/>
    <row r="285" s="137" customFormat="1" ht="12.75"/>
    <row r="286" s="137" customFormat="1" ht="12.75"/>
    <row r="287" s="137" customFormat="1" ht="12.75"/>
    <row r="288" s="137" customFormat="1" ht="12.75"/>
    <row r="289" s="137" customFormat="1" ht="12.75"/>
    <row r="290" s="137" customFormat="1" ht="12.75"/>
    <row r="291" s="137" customFormat="1" ht="12.75"/>
    <row r="292" s="137" customFormat="1" ht="12.75"/>
    <row r="293" s="137" customFormat="1" ht="12.75"/>
    <row r="294" s="137" customFormat="1" ht="12.75"/>
    <row r="295" s="137" customFormat="1" ht="12.75"/>
    <row r="296" s="137" customFormat="1" ht="12.75"/>
    <row r="297" s="137" customFormat="1" ht="12.75"/>
    <row r="298" s="137" customFormat="1" ht="12.75"/>
    <row r="299" s="137" customFormat="1" ht="12.75"/>
    <row r="300" s="137" customFormat="1" ht="12.75"/>
    <row r="301" s="137" customFormat="1" ht="12.75"/>
    <row r="302" s="137" customFormat="1" ht="12.75"/>
    <row r="303" s="137" customFormat="1" ht="12.75"/>
    <row r="304" s="137" customFormat="1" ht="12.75"/>
    <row r="305" s="137" customFormat="1" ht="12.75"/>
    <row r="306" s="137" customFormat="1" ht="12.75"/>
    <row r="307" s="137" customFormat="1" ht="12.75"/>
    <row r="308" s="137" customFormat="1" ht="12.75"/>
    <row r="309" s="137" customFormat="1" ht="12.75"/>
    <row r="310" s="137" customFormat="1" ht="12.75"/>
    <row r="311" s="137" customFormat="1" ht="12.75"/>
    <row r="312" s="137" customFormat="1" ht="12.75"/>
    <row r="313" s="137" customFormat="1" ht="12.75"/>
    <row r="314" s="137" customFormat="1" ht="12.75"/>
    <row r="315" s="137" customFormat="1" ht="12.75"/>
    <row r="316" s="137" customFormat="1" ht="12.75"/>
    <row r="317" s="137" customFormat="1" ht="12.75"/>
    <row r="318" s="137" customFormat="1" ht="12.75"/>
    <row r="319" s="137" customFormat="1" ht="12.75"/>
    <row r="320" s="137" customFormat="1" ht="12.75"/>
    <row r="321" s="137" customFormat="1" ht="12.75"/>
    <row r="322" s="137" customFormat="1" ht="12.75"/>
    <row r="323" s="137" customFormat="1" ht="12.75"/>
    <row r="324" s="137" customFormat="1" ht="12.75"/>
    <row r="325" s="137" customFormat="1" ht="12.75"/>
    <row r="326" s="137" customFormat="1" ht="12.75"/>
    <row r="327" s="137" customFormat="1" ht="12.75"/>
    <row r="328" s="137" customFormat="1" ht="12.75"/>
    <row r="329" s="137" customFormat="1" ht="12.75"/>
    <row r="330" s="137" customFormat="1" ht="12.75"/>
    <row r="331" s="137" customFormat="1" ht="12.75"/>
    <row r="332" s="137" customFormat="1" ht="12.75"/>
    <row r="333" s="137" customFormat="1" ht="12.75"/>
    <row r="334" s="137" customFormat="1" ht="12.75"/>
    <row r="335" s="137" customFormat="1" ht="12.75"/>
    <row r="336" s="137" customFormat="1" ht="12.75"/>
    <row r="337" s="137" customFormat="1" ht="12.75"/>
    <row r="338" s="137" customFormat="1" ht="12.75"/>
    <row r="339" s="137" customFormat="1" ht="12.75"/>
    <row r="340" s="137" customFormat="1" ht="12.75"/>
    <row r="341" s="137" customFormat="1" ht="12.75"/>
    <row r="342" s="137" customFormat="1" ht="12.75"/>
    <row r="343" s="137" customFormat="1" ht="12.75"/>
    <row r="344" s="137" customFormat="1" ht="12.75"/>
    <row r="345" s="137" customFormat="1" ht="12.75"/>
    <row r="346" s="137" customFormat="1" ht="12.75"/>
    <row r="347" s="137" customFormat="1" ht="12.75"/>
    <row r="348" s="137" customFormat="1" ht="12.75"/>
    <row r="349" s="137" customFormat="1" ht="12.75"/>
    <row r="350" s="137" customFormat="1" ht="12.75"/>
    <row r="351" s="137" customFormat="1" ht="12.75"/>
    <row r="352" s="137" customFormat="1" ht="12.75"/>
    <row r="353" s="137" customFormat="1" ht="12.75"/>
    <row r="354" s="137" customFormat="1" ht="12.75"/>
    <row r="355" s="137" customFormat="1" ht="12.75"/>
    <row r="356" s="137" customFormat="1" ht="12.75"/>
    <row r="357" s="137" customFormat="1" ht="12.75"/>
    <row r="358" s="137" customFormat="1" ht="12.75"/>
    <row r="359" s="137" customFormat="1" ht="12.75"/>
    <row r="360" s="137" customFormat="1" ht="12.75"/>
    <row r="361" s="137" customFormat="1" ht="12.75"/>
    <row r="362" s="137" customFormat="1" ht="12.75"/>
    <row r="363" s="137" customFormat="1" ht="12.75"/>
    <row r="364" s="137" customFormat="1" ht="12.75"/>
    <row r="365" s="137" customFormat="1" ht="12.75"/>
    <row r="366" s="137" customFormat="1" ht="12.75"/>
    <row r="367" s="137" customFormat="1" ht="12.75"/>
    <row r="368" s="137" customFormat="1" ht="12.75"/>
    <row r="369" s="137" customFormat="1" ht="12.75"/>
    <row r="370" s="137" customFormat="1" ht="12.75"/>
    <row r="371" s="137" customFormat="1" ht="12.75"/>
    <row r="372" s="137" customFormat="1" ht="12.75"/>
    <row r="373" s="137" customFormat="1" ht="12.75"/>
    <row r="374" s="137" customFormat="1" ht="12.75"/>
    <row r="375" s="137" customFormat="1" ht="12.75"/>
    <row r="376" s="137" customFormat="1" ht="12.75"/>
    <row r="377" s="137" customFormat="1" ht="12.75"/>
    <row r="378" s="137" customFormat="1" ht="12.75"/>
    <row r="379" s="137" customFormat="1" ht="12.75"/>
    <row r="380" s="137" customFormat="1" ht="12.75"/>
    <row r="381" s="137" customFormat="1" ht="12.75"/>
    <row r="382" s="137" customFormat="1" ht="12.75"/>
    <row r="383" s="137" customFormat="1" ht="12.75"/>
    <row r="384" s="137" customFormat="1" ht="12.75"/>
    <row r="385" s="137" customFormat="1" ht="12.75"/>
    <row r="386" s="137" customFormat="1" ht="12.75"/>
    <row r="387" s="137" customFormat="1" ht="12.75"/>
    <row r="388" s="137" customFormat="1" ht="12.75"/>
    <row r="389" s="137" customFormat="1" ht="12.75"/>
    <row r="390" s="137" customFormat="1" ht="12.75"/>
    <row r="391" s="137" customFormat="1" ht="12.75"/>
    <row r="392" s="137" customFormat="1" ht="12.75"/>
    <row r="393" s="137" customFormat="1" ht="12.75"/>
    <row r="394" s="137" customFormat="1" ht="12.75"/>
    <row r="395" s="137" customFormat="1" ht="12.75"/>
    <row r="396" s="137" customFormat="1" ht="12.75"/>
    <row r="397" s="137" customFormat="1" ht="12.75"/>
    <row r="398" s="137" customFormat="1" ht="12.75"/>
    <row r="399" s="137" customFormat="1" ht="12.75"/>
    <row r="400" s="137" customFormat="1" ht="12.75"/>
    <row r="401" s="137" customFormat="1" ht="12.75"/>
    <row r="402" s="137" customFormat="1" ht="12.75"/>
    <row r="403" s="137" customFormat="1" ht="12.75"/>
    <row r="404" s="137" customFormat="1" ht="12.75"/>
    <row r="405" s="137" customFormat="1" ht="12.75"/>
    <row r="406" s="137" customFormat="1" ht="12.75"/>
    <row r="407" s="137" customFormat="1" ht="12.75"/>
    <row r="408" s="137" customFormat="1" ht="12.75"/>
    <row r="409" s="137" customFormat="1" ht="12.75"/>
    <row r="410" s="137" customFormat="1" ht="12.75"/>
    <row r="411" s="137" customFormat="1" ht="12.75"/>
    <row r="412" s="137" customFormat="1" ht="12.75"/>
    <row r="413" s="137" customFormat="1" ht="12.75"/>
    <row r="414" s="137" customFormat="1" ht="12.75"/>
    <row r="415" s="137" customFormat="1" ht="12.75"/>
    <row r="416" s="137" customFormat="1" ht="12.75"/>
    <row r="417" s="137" customFormat="1" ht="12.75"/>
    <row r="418" s="137" customFormat="1" ht="12.75"/>
    <row r="419" s="137" customFormat="1" ht="12.75"/>
    <row r="420" s="137" customFormat="1" ht="12.75"/>
    <row r="421" s="137" customFormat="1" ht="12.75"/>
    <row r="422" s="137" customFormat="1" ht="12.75"/>
    <row r="423" s="137" customFormat="1" ht="12.75"/>
    <row r="424" s="137" customFormat="1" ht="12.75"/>
    <row r="425" s="137" customFormat="1" ht="12.75"/>
    <row r="426" s="137" customFormat="1" ht="12.75"/>
    <row r="427" s="137" customFormat="1" ht="12.75"/>
    <row r="428" s="137" customFormat="1" ht="12.75"/>
    <row r="429" s="137" customFormat="1" ht="12.75"/>
    <row r="430" s="137" customFormat="1" ht="12.75"/>
    <row r="431" s="137" customFormat="1" ht="12.75"/>
    <row r="432" s="137" customFormat="1" ht="12.75"/>
    <row r="433" s="137" customFormat="1" ht="12.75"/>
    <row r="434" s="137" customFormat="1" ht="12.75"/>
    <row r="435" s="137" customFormat="1" ht="12.75"/>
    <row r="436" s="137" customFormat="1" ht="12.75"/>
    <row r="437" s="137" customFormat="1" ht="12.75"/>
    <row r="438" s="137" customFormat="1" ht="12.75"/>
    <row r="439" s="137" customFormat="1" ht="12.75"/>
    <row r="440" s="137" customFormat="1" ht="12.75"/>
    <row r="441" s="137" customFormat="1" ht="12.75"/>
    <row r="442" s="137" customFormat="1" ht="12.75"/>
    <row r="443" s="137" customFormat="1" ht="12.75"/>
    <row r="444" s="137" customFormat="1" ht="12.75"/>
    <row r="445" s="137" customFormat="1" ht="12.75"/>
    <row r="446" s="137" customFormat="1" ht="12.75"/>
    <row r="447" s="137" customFormat="1" ht="12.75"/>
    <row r="448" s="137" customFormat="1" ht="12.75"/>
    <row r="449" s="137" customFormat="1" ht="12.75"/>
    <row r="450" s="137" customFormat="1" ht="12.75"/>
    <row r="451" s="137" customFormat="1" ht="12.75"/>
    <row r="452" s="137" customFormat="1" ht="12.75"/>
    <row r="453" s="137" customFormat="1" ht="12.75"/>
    <row r="454" s="137" customFormat="1" ht="12.75"/>
    <row r="455" s="137" customFormat="1" ht="12.75"/>
    <row r="456" s="137" customFormat="1" ht="12.75"/>
    <row r="457" s="137" customFormat="1" ht="12.75"/>
    <row r="458" s="137" customFormat="1" ht="12.75"/>
    <row r="459" s="137" customFormat="1" ht="12.75"/>
    <row r="460" s="137" customFormat="1" ht="12.75"/>
    <row r="461" s="137" customFormat="1" ht="12.75"/>
    <row r="462" s="137" customFormat="1" ht="12.75"/>
    <row r="463" s="137" customFormat="1" ht="12.75"/>
    <row r="464" s="137" customFormat="1" ht="12.75"/>
    <row r="465" s="137" customFormat="1" ht="12.75"/>
    <row r="466" s="137" customFormat="1" ht="12.75"/>
    <row r="467" s="137" customFormat="1" ht="12.75"/>
    <row r="468" s="137" customFormat="1" ht="12.75"/>
    <row r="469" s="137" customFormat="1" ht="12.75"/>
    <row r="470" s="137" customFormat="1" ht="12.75"/>
    <row r="471" s="137" customFormat="1" ht="12.75"/>
    <row r="472" s="137" customFormat="1" ht="12.75"/>
    <row r="473" s="137" customFormat="1" ht="12.75"/>
    <row r="474" s="137" customFormat="1" ht="12.75"/>
    <row r="475" s="137" customFormat="1" ht="12.75"/>
    <row r="476" s="137" customFormat="1" ht="12.75"/>
    <row r="477" s="137" customFormat="1" ht="12.75"/>
    <row r="478" s="137" customFormat="1" ht="12.75"/>
    <row r="479" s="137" customFormat="1" ht="12.75"/>
    <row r="480" s="137" customFormat="1" ht="12.75"/>
    <row r="481" s="137" customFormat="1" ht="12.75"/>
    <row r="482" s="137" customFormat="1" ht="12.75"/>
    <row r="483" s="137" customFormat="1" ht="12.75"/>
    <row r="484" s="137" customFormat="1" ht="12.75"/>
    <row r="485" s="137" customFormat="1" ht="12.75"/>
    <row r="486" s="137" customFormat="1" ht="12.75"/>
    <row r="487" s="137" customFormat="1" ht="12.75"/>
    <row r="488" s="137" customFormat="1" ht="12.75"/>
    <row r="489" s="137" customFormat="1" ht="12.75"/>
    <row r="490" s="137" customFormat="1" ht="12.75"/>
    <row r="491" s="137" customFormat="1" ht="12.75"/>
    <row r="492" s="137" customFormat="1" ht="12.75"/>
    <row r="493" s="137" customFormat="1" ht="12.75"/>
    <row r="494" s="137" customFormat="1" ht="12.75"/>
    <row r="495" s="137" customFormat="1" ht="12.75"/>
    <row r="496" s="137" customFormat="1" ht="12.75"/>
    <row r="497" s="137" customFormat="1" ht="12.75"/>
    <row r="498" s="137" customFormat="1" ht="12.75"/>
    <row r="499" s="137" customFormat="1" ht="12.75"/>
    <row r="500" s="137" customFormat="1" ht="12.75"/>
    <row r="501" s="137" customFormat="1" ht="12.75"/>
    <row r="502" s="137" customFormat="1" ht="12.75"/>
    <row r="503" s="137" customFormat="1" ht="12.75"/>
    <row r="504" s="137" customFormat="1" ht="12.75"/>
    <row r="505" s="137" customFormat="1" ht="12.75"/>
    <row r="506" s="137" customFormat="1" ht="12.75"/>
    <row r="507" s="137" customFormat="1" ht="12.75"/>
    <row r="508" s="137" customFormat="1" ht="12.75"/>
    <row r="509" s="137" customFormat="1" ht="12.75"/>
    <row r="510" s="137" customFormat="1" ht="12.75"/>
    <row r="511" s="137" customFormat="1" ht="12.75"/>
    <row r="512" s="137" customFormat="1" ht="12.75"/>
    <row r="513" s="137" customFormat="1" ht="12.75"/>
    <row r="514" s="137" customFormat="1" ht="12.75"/>
    <row r="515" s="137" customFormat="1" ht="12.75"/>
    <row r="516" s="137" customFormat="1" ht="12.75"/>
    <row r="517" s="137" customFormat="1" ht="12.75"/>
    <row r="518" s="137" customFormat="1" ht="12.75"/>
    <row r="519" s="137" customFormat="1" ht="12.75"/>
    <row r="520" s="137" customFormat="1" ht="12.75"/>
    <row r="521" s="137" customFormat="1" ht="12.75"/>
    <row r="522" s="137" customFormat="1" ht="12.75"/>
    <row r="523" s="137" customFormat="1" ht="12.75"/>
    <row r="524" s="137" customFormat="1" ht="12.75"/>
    <row r="525" s="137" customFormat="1" ht="12.75"/>
    <row r="526" s="137" customFormat="1" ht="12.75"/>
    <row r="527" s="137" customFormat="1" ht="12.75"/>
    <row r="528" s="137" customFormat="1" ht="12.75"/>
    <row r="529" s="137" customFormat="1" ht="12.75"/>
    <row r="530" s="137" customFormat="1" ht="12.75"/>
    <row r="531" s="137" customFormat="1" ht="12.75"/>
    <row r="532" s="137" customFormat="1" ht="12.75"/>
    <row r="533" s="137" customFormat="1" ht="12.75"/>
    <row r="534" s="137" customFormat="1" ht="12.75"/>
    <row r="535" s="137" customFormat="1" ht="12.75"/>
    <row r="536" s="137" customFormat="1" ht="12.75"/>
    <row r="537" s="137" customFormat="1" ht="12.75"/>
    <row r="538" s="137" customFormat="1" ht="12.75"/>
    <row r="539" s="137" customFormat="1" ht="12.75"/>
    <row r="540" s="137" customFormat="1" ht="12.75"/>
    <row r="541" s="137" customFormat="1" ht="12.75"/>
    <row r="542" s="137" customFormat="1" ht="12.75"/>
    <row r="543" s="137" customFormat="1" ht="12.75"/>
    <row r="544" s="137" customFormat="1" ht="12.75"/>
    <row r="545" s="137" customFormat="1" ht="12.75"/>
    <row r="546" s="137" customFormat="1" ht="12.75"/>
    <row r="547" s="137" customFormat="1" ht="12.75"/>
    <row r="548" s="137" customFormat="1" ht="12.75"/>
    <row r="549" s="137" customFormat="1" ht="12.75"/>
    <row r="550" s="137" customFormat="1" ht="12.75"/>
    <row r="551" s="137" customFormat="1" ht="12.75"/>
    <row r="552" s="137" customFormat="1" ht="12.75"/>
    <row r="553" s="137" customFormat="1" ht="12.75"/>
    <row r="554" s="137" customFormat="1" ht="12.75"/>
    <row r="555" s="137" customFormat="1" ht="12.75"/>
    <row r="556" s="137" customFormat="1" ht="12.75"/>
    <row r="557" s="137" customFormat="1" ht="12.75"/>
    <row r="558" s="137" customFormat="1" ht="12.75"/>
    <row r="559" s="137" customFormat="1" ht="12.75"/>
    <row r="560" s="137" customFormat="1" ht="12.75"/>
    <row r="561" s="137" customFormat="1" ht="12.75"/>
    <row r="562" s="137" customFormat="1" ht="12.75"/>
    <row r="563" s="137" customFormat="1" ht="12.75"/>
    <row r="564" s="137" customFormat="1" ht="12.75"/>
    <row r="565" s="137" customFormat="1" ht="12.75"/>
    <row r="566" s="137" customFormat="1" ht="12.75"/>
    <row r="567" s="137" customFormat="1" ht="12.75"/>
    <row r="568" s="137" customFormat="1" ht="12.75"/>
    <row r="569" s="137" customFormat="1" ht="12.75"/>
    <row r="570" s="137" customFormat="1" ht="12.75"/>
    <row r="571" s="137" customFormat="1" ht="12.75"/>
    <row r="572" s="137" customFormat="1" ht="12.75"/>
    <row r="573" s="137" customFormat="1" ht="12.75"/>
    <row r="574" s="137" customFormat="1" ht="12.75"/>
    <row r="575" s="137" customFormat="1" ht="12.75"/>
    <row r="576" s="137" customFormat="1" ht="12.75"/>
    <row r="577" s="137" customFormat="1" ht="12.75"/>
    <row r="578" s="137" customFormat="1" ht="12.75"/>
    <row r="579" s="137" customFormat="1" ht="12.75"/>
    <row r="580" s="137" customFormat="1" ht="12.75"/>
    <row r="581" s="137" customFormat="1" ht="12.75"/>
    <row r="582" s="137" customFormat="1" ht="12.75"/>
    <row r="583" s="137" customFormat="1" ht="12.75"/>
    <row r="584" s="137" customFormat="1" ht="12.75"/>
    <row r="585" s="137" customFormat="1" ht="12.75"/>
    <row r="586" s="137" customFormat="1" ht="12.75"/>
    <row r="587" s="137" customFormat="1" ht="12.75"/>
    <row r="588" s="137" customFormat="1" ht="12.75"/>
    <row r="589" s="137" customFormat="1" ht="12.75"/>
    <row r="590" s="137" customFormat="1" ht="12.75"/>
    <row r="591" s="137" customFormat="1" ht="12.75"/>
    <row r="592" s="137" customFormat="1" ht="12.75"/>
    <row r="593" s="137" customFormat="1" ht="12.75"/>
    <row r="594" s="137" customFormat="1" ht="12.75"/>
    <row r="595" s="137" customFormat="1" ht="12.75"/>
    <row r="596" s="137" customFormat="1" ht="12.75"/>
    <row r="597" s="137" customFormat="1" ht="12.75"/>
    <row r="598" s="137" customFormat="1" ht="12.75"/>
    <row r="599" s="137" customFormat="1" ht="12.75"/>
    <row r="600" s="137" customFormat="1" ht="12.75"/>
    <row r="601" s="137" customFormat="1" ht="12.75"/>
    <row r="602" s="137" customFormat="1" ht="12.75"/>
    <row r="603" s="137" customFormat="1" ht="12.75"/>
    <row r="604" s="137" customFormat="1" ht="12.75"/>
    <row r="605" s="137" customFormat="1" ht="12.75"/>
    <row r="606" s="137" customFormat="1" ht="12.75"/>
    <row r="607" s="137" customFormat="1" ht="12.75"/>
    <row r="608" s="137" customFormat="1" ht="12.75"/>
    <row r="609" s="137" customFormat="1" ht="12.75"/>
    <row r="610" s="137" customFormat="1" ht="12.75"/>
    <row r="611" s="137" customFormat="1" ht="12.75"/>
    <row r="612" s="137" customFormat="1" ht="12.75"/>
    <row r="613" s="137" customFormat="1" ht="12.75"/>
    <row r="614" s="137" customFormat="1" ht="12.75"/>
    <row r="615" s="137" customFormat="1" ht="12.75"/>
    <row r="616" s="137" customFormat="1" ht="12.75"/>
    <row r="617" s="137" customFormat="1" ht="12.75"/>
    <row r="618" s="137" customFormat="1" ht="12.75"/>
    <row r="619" s="137" customFormat="1" ht="12.75"/>
    <row r="620" s="137" customFormat="1" ht="12.75"/>
    <row r="621" s="137" customFormat="1" ht="12.75"/>
    <row r="622" s="137" customFormat="1" ht="12.75"/>
    <row r="623" s="137" customFormat="1" ht="12.75"/>
    <row r="624" s="137" customFormat="1" ht="12.75"/>
    <row r="625" s="137" customFormat="1" ht="12.75"/>
    <row r="626" s="137" customFormat="1" ht="12.75"/>
    <row r="627" s="137" customFormat="1" ht="12.75"/>
    <row r="628" s="137" customFormat="1" ht="12.75"/>
    <row r="629" s="137" customFormat="1" ht="12.75"/>
    <row r="630" s="137" customFormat="1" ht="12.75"/>
    <row r="631" s="137" customFormat="1" ht="12.75"/>
    <row r="632" s="137" customFormat="1" ht="12.75"/>
    <row r="633" s="137" customFormat="1" ht="12.75"/>
    <row r="634" s="137" customFormat="1" ht="12.75"/>
    <row r="635" s="137" customFormat="1" ht="12.75"/>
    <row r="636" s="137" customFormat="1" ht="12.75"/>
    <row r="637" s="137" customFormat="1" ht="12.75"/>
    <row r="638" s="137" customFormat="1" ht="12.75"/>
    <row r="639" s="137" customFormat="1" ht="12.75"/>
    <row r="640" s="137" customFormat="1" ht="12.75"/>
    <row r="641" s="137" customFormat="1" ht="12.75"/>
    <row r="642" s="137" customFormat="1" ht="12.75"/>
    <row r="643" s="137" customFormat="1" ht="12.75"/>
    <row r="644" s="137" customFormat="1" ht="12.75"/>
    <row r="645" s="137" customFormat="1" ht="12.75"/>
    <row r="646" s="137" customFormat="1" ht="12.75"/>
    <row r="647" s="137" customFormat="1" ht="12.75"/>
    <row r="648" s="137" customFormat="1" ht="12.75"/>
    <row r="649" s="137" customFormat="1" ht="12.75"/>
    <row r="650" s="137" customFormat="1" ht="12.75"/>
    <row r="651" s="137" customFormat="1" ht="12.75"/>
    <row r="652" s="137" customFormat="1" ht="12.75"/>
    <row r="653" s="137" customFormat="1" ht="12.75"/>
    <row r="654" s="137" customFormat="1" ht="12.75"/>
    <row r="655" s="137" customFormat="1" ht="12.75"/>
    <row r="656" s="137" customFormat="1" ht="12.75"/>
    <row r="657" s="137" customFormat="1" ht="12.75"/>
    <row r="658" s="137" customFormat="1" ht="12.75"/>
    <row r="659" s="137" customFormat="1" ht="12.75"/>
    <row r="660" s="137" customFormat="1" ht="12.75"/>
    <row r="661" s="137" customFormat="1" ht="12.75"/>
    <row r="662" s="137" customFormat="1" ht="12.75"/>
    <row r="663" s="137" customFormat="1" ht="12.75"/>
    <row r="664" s="137" customFormat="1" ht="12.75"/>
    <row r="665" s="137" customFormat="1" ht="12.75"/>
    <row r="666" s="137" customFormat="1" ht="12.75"/>
    <row r="667" s="137" customFormat="1" ht="12.75"/>
    <row r="668" s="137" customFormat="1" ht="12.75"/>
    <row r="669" s="137" customFormat="1" ht="12.75"/>
    <row r="670" s="137" customFormat="1" ht="12.75"/>
    <row r="671" s="137" customFormat="1" ht="12.75"/>
    <row r="672" s="137" customFormat="1" ht="12.75"/>
    <row r="673" s="137" customFormat="1" ht="12.75"/>
    <row r="674" s="137" customFormat="1" ht="12.75"/>
    <row r="675" s="137" customFormat="1" ht="12.75"/>
    <row r="676" s="137" customFormat="1" ht="12.75"/>
    <row r="677" s="137" customFormat="1" ht="12.75"/>
    <row r="678" s="137" customFormat="1" ht="12.75"/>
    <row r="679" s="137" customFormat="1" ht="12.75"/>
    <row r="680" s="137" customFormat="1" ht="12.75"/>
    <row r="681" s="137" customFormat="1" ht="12.75"/>
    <row r="682" s="137" customFormat="1" ht="12.75"/>
    <row r="683" s="137" customFormat="1" ht="12.75"/>
    <row r="684" s="137" customFormat="1" ht="12.75"/>
    <row r="685" s="137" customFormat="1" ht="12.75"/>
    <row r="686" s="137" customFormat="1" ht="12.75"/>
    <row r="687" s="137" customFormat="1" ht="12.75"/>
    <row r="688" s="137" customFormat="1" ht="12.75"/>
    <row r="689" s="137" customFormat="1" ht="12.75"/>
    <row r="690" s="137" customFormat="1" ht="12.75"/>
    <row r="691" s="137" customFormat="1" ht="12.75"/>
    <row r="692" s="137" customFormat="1" ht="12.75"/>
    <row r="693" s="137" customFormat="1" ht="12.75"/>
    <row r="694" s="137" customFormat="1" ht="12.75"/>
    <row r="695" s="137" customFormat="1" ht="12.75"/>
    <row r="696" s="137" customFormat="1" ht="12.75"/>
    <row r="697" s="137" customFormat="1" ht="12.75"/>
    <row r="698" s="137" customFormat="1" ht="12.75"/>
    <row r="699" s="137" customFormat="1" ht="12.75"/>
    <row r="700" s="137" customFormat="1" ht="12.75"/>
    <row r="701" s="137" customFormat="1" ht="12.75"/>
    <row r="702" s="137" customFormat="1" ht="12.75"/>
    <row r="703" s="137" customFormat="1" ht="12.75"/>
    <row r="704" s="137" customFormat="1" ht="12.75"/>
    <row r="705" s="137" customFormat="1" ht="12.75"/>
    <row r="706" s="137" customFormat="1" ht="12.75"/>
    <row r="707" s="137" customFormat="1" ht="12.75"/>
    <row r="708" s="137" customFormat="1" ht="12.75"/>
    <row r="709" s="137" customFormat="1" ht="12.75"/>
    <row r="710" s="137" customFormat="1" ht="12.75"/>
    <row r="711" s="137" customFormat="1" ht="12.75"/>
    <row r="712" s="137" customFormat="1" ht="12.75"/>
    <row r="713" s="137" customFormat="1" ht="12.75"/>
    <row r="714" s="137" customFormat="1" ht="12.75"/>
    <row r="715" s="137" customFormat="1" ht="12.75"/>
    <row r="716" s="137" customFormat="1" ht="12.75"/>
    <row r="717" s="137" customFormat="1" ht="12.75"/>
    <row r="718" s="137" customFormat="1" ht="12.75"/>
    <row r="719" s="137" customFormat="1" ht="12.75"/>
    <row r="720" s="137" customFormat="1" ht="12.75"/>
    <row r="721" s="137" customFormat="1" ht="12.75"/>
    <row r="722" s="137" customFormat="1" ht="12.75"/>
    <row r="723" s="137" customFormat="1" ht="12.75"/>
    <row r="724" s="137" customFormat="1" ht="12.75"/>
    <row r="725" s="137" customFormat="1" ht="12.75"/>
    <row r="726" s="137" customFormat="1" ht="12.75"/>
    <row r="727" s="137" customFormat="1" ht="12.75"/>
    <row r="728" s="137" customFormat="1" ht="12.75"/>
    <row r="729" s="137" customFormat="1" ht="12.75"/>
    <row r="730" s="137" customFormat="1" ht="12.75"/>
    <row r="731" s="137" customFormat="1" ht="12.75"/>
    <row r="732" s="137" customFormat="1" ht="12.75"/>
    <row r="733" s="137" customFormat="1" ht="12.75"/>
    <row r="734" s="137" customFormat="1" ht="12.75"/>
    <row r="735" s="137" customFormat="1" ht="12.75"/>
    <row r="736" s="137" customFormat="1" ht="12.75"/>
    <row r="737" s="137" customFormat="1" ht="12.75"/>
    <row r="738" s="137" customFormat="1" ht="12.75"/>
    <row r="739" s="137" customFormat="1" ht="12.75"/>
    <row r="740" s="137" customFormat="1" ht="12.75"/>
    <row r="741" s="137" customFormat="1" ht="12.75"/>
    <row r="742" s="137" customFormat="1" ht="12.75"/>
    <row r="743" s="137" customFormat="1" ht="12.75"/>
    <row r="744" s="137" customFormat="1" ht="12.75"/>
    <row r="745" s="137" customFormat="1" ht="12.75"/>
    <row r="746" s="137" customFormat="1" ht="12.75"/>
    <row r="747" s="137" customFormat="1" ht="12.75"/>
    <row r="748" s="137" customFormat="1" ht="12.75"/>
    <row r="749" s="137" customFormat="1" ht="12.75"/>
    <row r="750" s="137" customFormat="1" ht="12.75"/>
    <row r="751" s="137" customFormat="1" ht="12.75"/>
    <row r="752" s="137" customFormat="1" ht="12.75"/>
    <row r="753" s="137" customFormat="1" ht="12.75"/>
    <row r="754" s="137" customFormat="1" ht="12.75"/>
    <row r="755" s="137" customFormat="1" ht="12.75"/>
    <row r="756" s="137" customFormat="1" ht="12.75"/>
    <row r="757" s="137" customFormat="1" ht="12.75"/>
    <row r="758" s="137" customFormat="1" ht="12.75"/>
    <row r="759" s="137" customFormat="1" ht="12.75"/>
    <row r="760" s="137" customFormat="1" ht="12.75"/>
    <row r="761" s="137" customFormat="1" ht="12.75"/>
    <row r="762" s="137" customFormat="1" ht="12.75"/>
    <row r="763" s="137" customFormat="1" ht="12.75"/>
    <row r="764" s="137" customFormat="1" ht="12.75"/>
    <row r="765" s="137" customFormat="1" ht="12.75"/>
    <row r="766" s="137" customFormat="1" ht="12.75"/>
    <row r="767" s="137" customFormat="1" ht="12.75"/>
    <row r="768" s="137" customFormat="1" ht="12.75"/>
    <row r="769" s="137" customFormat="1" ht="12.75"/>
    <row r="770" s="137" customFormat="1" ht="12.75"/>
    <row r="771" s="137" customFormat="1" ht="12.75"/>
    <row r="772" s="137" customFormat="1" ht="12.75"/>
    <row r="773" s="137" customFormat="1" ht="12.75"/>
    <row r="774" s="137" customFormat="1" ht="12.75"/>
    <row r="775" s="137" customFormat="1" ht="12.75"/>
    <row r="776" s="137" customFormat="1" ht="12.75"/>
    <row r="777" s="137" customFormat="1" ht="12.75"/>
    <row r="778" s="137" customFormat="1" ht="12.75"/>
    <row r="779" s="137" customFormat="1" ht="12.75"/>
    <row r="780" s="137" customFormat="1" ht="12.75"/>
    <row r="781" s="137" customFormat="1" ht="12.75"/>
    <row r="782" s="137" customFormat="1" ht="12.75"/>
    <row r="783" s="137" customFormat="1" ht="12.75"/>
    <row r="784" s="137" customFormat="1" ht="12.75"/>
    <row r="785" s="137" customFormat="1" ht="12.75"/>
    <row r="786" s="137" customFormat="1" ht="12.75"/>
    <row r="787" s="137" customFormat="1" ht="12.75"/>
    <row r="788" s="137" customFormat="1" ht="12.75"/>
    <row r="789" s="137" customFormat="1" ht="12.75"/>
    <row r="790" s="137" customFormat="1" ht="12.75"/>
    <row r="791" s="137" customFormat="1" ht="12.75"/>
    <row r="792" s="137" customFormat="1" ht="12.75"/>
    <row r="793" s="137" customFormat="1" ht="12.75"/>
    <row r="794" s="137" customFormat="1" ht="12.75"/>
    <row r="795" s="137" customFormat="1" ht="12.75"/>
    <row r="796" s="137" customFormat="1" ht="12.75"/>
    <row r="797" s="137" customFormat="1" ht="12.75"/>
    <row r="798" s="137" customFormat="1" ht="12.75"/>
    <row r="799" s="137" customFormat="1" ht="12.75"/>
    <row r="800" s="137" customFormat="1" ht="12.75"/>
    <row r="801" s="137" customFormat="1" ht="12.75"/>
    <row r="802" s="137" customFormat="1" ht="12.75"/>
    <row r="803" s="137" customFormat="1" ht="12.75"/>
    <row r="804" s="137" customFormat="1" ht="12.75"/>
    <row r="805" s="137" customFormat="1" ht="12.75"/>
    <row r="806" s="137" customFormat="1" ht="12.75"/>
    <row r="807" s="137" customFormat="1" ht="12.75"/>
    <row r="808" s="137" customFormat="1" ht="12.75"/>
    <row r="809" s="137" customFormat="1" ht="12.75"/>
    <row r="810" s="137" customFormat="1" ht="12.75"/>
    <row r="811" s="137" customFormat="1" ht="12.75"/>
    <row r="812" s="137" customFormat="1" ht="12.75"/>
    <row r="813" s="137" customFormat="1" ht="12.75"/>
    <row r="814" s="137" customFormat="1" ht="12.75"/>
    <row r="815" s="137" customFormat="1" ht="12.75"/>
    <row r="816" s="137" customFormat="1" ht="12.75"/>
    <row r="817" s="137" customFormat="1" ht="12.75"/>
    <row r="818" s="137" customFormat="1" ht="12.75"/>
    <row r="819" s="137" customFormat="1" ht="12.75"/>
    <row r="820" s="137" customFormat="1" ht="12.75"/>
    <row r="821" s="137" customFormat="1" ht="12.75"/>
    <row r="822" s="137" customFormat="1" ht="12.75"/>
    <row r="823" s="137" customFormat="1" ht="12.75"/>
    <row r="824" s="137" customFormat="1" ht="12.75"/>
    <row r="825" s="137" customFormat="1" ht="12.75"/>
    <row r="826" s="137" customFormat="1" ht="12.75"/>
    <row r="827" s="137" customFormat="1" ht="12.75"/>
    <row r="828" s="137" customFormat="1" ht="12.75"/>
    <row r="829" s="137" customFormat="1" ht="12.75"/>
    <row r="830" s="137" customFormat="1" ht="12.75"/>
    <row r="831" s="137" customFormat="1" ht="12.75"/>
    <row r="832" s="137" customFormat="1" ht="12.75"/>
    <row r="833" s="137" customFormat="1" ht="12.75"/>
    <row r="834" s="137" customFormat="1" ht="12.75"/>
    <row r="835" s="137" customFormat="1" ht="12.75"/>
    <row r="836" s="137" customFormat="1" ht="12.75"/>
    <row r="837" s="137" customFormat="1" ht="12.75"/>
    <row r="838" s="137" customFormat="1" ht="12.75"/>
    <row r="839" s="137" customFormat="1" ht="12.75"/>
    <row r="840" s="137" customFormat="1" ht="12.75"/>
    <row r="841" s="137" customFormat="1" ht="12.75"/>
    <row r="842" s="137" customFormat="1" ht="12.75"/>
    <row r="843" s="137" customFormat="1" ht="12.75"/>
    <row r="844" s="137" customFormat="1" ht="12.75"/>
    <row r="845" s="137" customFormat="1" ht="12.75"/>
    <row r="846" s="137" customFormat="1" ht="12.75"/>
    <row r="847" s="137" customFormat="1" ht="12.75"/>
    <row r="848" s="137" customFormat="1" ht="12.75"/>
    <row r="849" s="137" customFormat="1" ht="12.75"/>
    <row r="850" s="137" customFormat="1" ht="12.75"/>
    <row r="851" s="137" customFormat="1" ht="12.75"/>
    <row r="852" s="137" customFormat="1" ht="12.75"/>
    <row r="853" s="137" customFormat="1" ht="12.75"/>
    <row r="854" s="137" customFormat="1" ht="12.75"/>
    <row r="855" s="137" customFormat="1" ht="12.75"/>
    <row r="856" s="137" customFormat="1" ht="12.75"/>
    <row r="857" s="137" customFormat="1" ht="12.75"/>
    <row r="858" s="137" customFormat="1" ht="12.75"/>
    <row r="859" s="137" customFormat="1" ht="12.75"/>
    <row r="860" s="137" customFormat="1" ht="12.75"/>
    <row r="861" s="137" customFormat="1" ht="12.75"/>
    <row r="862" s="137" customFormat="1" ht="12.75"/>
    <row r="863" s="137" customFormat="1" ht="12.75"/>
    <row r="864" s="137" customFormat="1" ht="12.75"/>
    <row r="865" s="137" customFormat="1" ht="12.75"/>
    <row r="866" s="137" customFormat="1" ht="12.75"/>
    <row r="867" s="137" customFormat="1" ht="12.75"/>
    <row r="868" s="137" customFormat="1" ht="12.75"/>
    <row r="869" s="137" customFormat="1" ht="12.75"/>
    <row r="870" s="137" customFormat="1" ht="12.75"/>
    <row r="871" s="137" customFormat="1" ht="12.75"/>
    <row r="872" s="137" customFormat="1" ht="12.75"/>
    <row r="873" s="137" customFormat="1" ht="12.75"/>
    <row r="874" s="137" customFormat="1" ht="12.75"/>
    <row r="875" s="137" customFormat="1" ht="12.75"/>
    <row r="876" s="137" customFormat="1" ht="12.75"/>
    <row r="877" s="137" customFormat="1" ht="12.75"/>
    <row r="878" s="137" customFormat="1" ht="12.75"/>
    <row r="879" s="137" customFormat="1" ht="12.75"/>
    <row r="880" s="137" customFormat="1" ht="12.75"/>
    <row r="881" s="137" customFormat="1" ht="12.75"/>
    <row r="882" s="137" customFormat="1" ht="12.75"/>
    <row r="883" s="137" customFormat="1" ht="12.75"/>
    <row r="884" s="137" customFormat="1" ht="12.75"/>
    <row r="885" s="137" customFormat="1" ht="12.75"/>
    <row r="886" s="137" customFormat="1" ht="12.75"/>
    <row r="887" s="137" customFormat="1" ht="12.75"/>
    <row r="888" s="137" customFormat="1" ht="12.75"/>
    <row r="889" s="137" customFormat="1" ht="12.75"/>
    <row r="890" s="137" customFormat="1" ht="12.75"/>
    <row r="891" s="137" customFormat="1" ht="12.75"/>
    <row r="892" s="137" customFormat="1" ht="12.75"/>
    <row r="893" s="137" customFormat="1" ht="12.75"/>
    <row r="894" s="137" customFormat="1" ht="12.75"/>
    <row r="895" s="137" customFormat="1" ht="12.75"/>
    <row r="896" s="137" customFormat="1" ht="12.75"/>
    <row r="897" s="137" customFormat="1" ht="12.75"/>
    <row r="898" s="137" customFormat="1" ht="12.75"/>
    <row r="899" s="137" customFormat="1" ht="12.75"/>
    <row r="900" s="137" customFormat="1" ht="12.75"/>
    <row r="901" s="137" customFormat="1" ht="12.75"/>
    <row r="902" s="137" customFormat="1" ht="12.75"/>
    <row r="903" s="137" customFormat="1" ht="12.75"/>
    <row r="904" s="137" customFormat="1" ht="12.75"/>
    <row r="905" s="137" customFormat="1" ht="12.75"/>
    <row r="906" s="137" customFormat="1" ht="12.75"/>
    <row r="907" s="137" customFormat="1" ht="12.75"/>
    <row r="908" s="137" customFormat="1" ht="12.75"/>
    <row r="909" s="137" customFormat="1" ht="12.75"/>
    <row r="910" s="137" customFormat="1" ht="12.75"/>
    <row r="911" s="137" customFormat="1" ht="12.75"/>
    <row r="912" s="137" customFormat="1" ht="12.75"/>
    <row r="913" s="137" customFormat="1" ht="12.75"/>
    <row r="914" s="137" customFormat="1" ht="12.75"/>
    <row r="915" s="137" customFormat="1" ht="12.75"/>
    <row r="916" s="137" customFormat="1" ht="12.75"/>
    <row r="917" s="137" customFormat="1" ht="12.75"/>
    <row r="918" s="137" customFormat="1" ht="12.75"/>
    <row r="919" s="137" customFormat="1" ht="12.75"/>
    <row r="920" s="137" customFormat="1" ht="12.75"/>
    <row r="921" s="137" customFormat="1" ht="12.75"/>
    <row r="922" s="137" customFormat="1" ht="12.75"/>
    <row r="923" s="137" customFormat="1" ht="12.75"/>
    <row r="924" s="137" customFormat="1" ht="12.75"/>
    <row r="925" s="137" customFormat="1" ht="12.75"/>
    <row r="926" s="137" customFormat="1" ht="12.75"/>
    <row r="927" s="137" customFormat="1" ht="12.75"/>
    <row r="928" s="137" customFormat="1" ht="12.75"/>
    <row r="929" s="137" customFormat="1" ht="12.75"/>
    <row r="930" s="137" customFormat="1" ht="12.75"/>
    <row r="931" s="137" customFormat="1" ht="12.75"/>
    <row r="932" s="137" customFormat="1" ht="12.75"/>
    <row r="933" s="137" customFormat="1" ht="12.75"/>
    <row r="934" s="137" customFormat="1" ht="12.75"/>
    <row r="935" s="137" customFormat="1" ht="12.75"/>
    <row r="936" s="137" customFormat="1" ht="12.75"/>
    <row r="937" s="137" customFormat="1" ht="12.75"/>
    <row r="938" s="137" customFormat="1" ht="12.75"/>
    <row r="939" s="137" customFormat="1" ht="12.75"/>
    <row r="940" s="137" customFormat="1" ht="12.75"/>
    <row r="941" s="137" customFormat="1" ht="12.75"/>
    <row r="942" s="137" customFormat="1" ht="12.75"/>
    <row r="943" s="137" customFormat="1" ht="12.75"/>
    <row r="944" s="137" customFormat="1" ht="12.75"/>
    <row r="945" s="137" customFormat="1" ht="12.75"/>
    <row r="946" s="137" customFormat="1" ht="12.75"/>
    <row r="947" s="137" customFormat="1" ht="12.75"/>
    <row r="948" s="137" customFormat="1" ht="12.75"/>
    <row r="949" s="137" customFormat="1" ht="12.75"/>
    <row r="950" s="137" customFormat="1" ht="12.75"/>
    <row r="951" s="137" customFormat="1" ht="12.75"/>
    <row r="952" s="137" customFormat="1" ht="12.75"/>
    <row r="953" s="137" customFormat="1" ht="12.75"/>
    <row r="954" s="137" customFormat="1" ht="12.75"/>
    <row r="955" s="137" customFormat="1" ht="12.75"/>
    <row r="956" s="137" customFormat="1" ht="12.75"/>
    <row r="957" s="137" customFormat="1" ht="12.75"/>
    <row r="958" s="137" customFormat="1" ht="12.75"/>
    <row r="959" s="137" customFormat="1" ht="12.75"/>
    <row r="960" s="137" customFormat="1" ht="12.75"/>
    <row r="961" s="137" customFormat="1" ht="12.75"/>
    <row r="962" s="137" customFormat="1" ht="12.75"/>
    <row r="963" s="137" customFormat="1" ht="12.75"/>
    <row r="964" s="137" customFormat="1" ht="12.75"/>
    <row r="965" s="137" customFormat="1" ht="12.75"/>
    <row r="966" s="137" customFormat="1" ht="12.75"/>
    <row r="967" s="137" customFormat="1" ht="12.75"/>
    <row r="968" s="137" customFormat="1" ht="12.75"/>
    <row r="969" s="137" customFormat="1" ht="12.75"/>
    <row r="970" s="137" customFormat="1" ht="12.75"/>
    <row r="971" s="137" customFormat="1" ht="12.75"/>
    <row r="972" s="137" customFormat="1" ht="12.75"/>
    <row r="973" s="137" customFormat="1" ht="12.75"/>
    <row r="974" s="137" customFormat="1" ht="12.75"/>
    <row r="975" s="137" customFormat="1" ht="12.75"/>
    <row r="976" s="137" customFormat="1" ht="12.75"/>
    <row r="977" s="137" customFormat="1" ht="12.75"/>
    <row r="978" s="137" customFormat="1" ht="12.75"/>
    <row r="979" s="137" customFormat="1" ht="12.75"/>
    <row r="980" s="137" customFormat="1" ht="12.75"/>
    <row r="981" s="137" customFormat="1" ht="12.75"/>
    <row r="982" s="137" customFormat="1" ht="12.75"/>
    <row r="983" s="137" customFormat="1" ht="12.75"/>
    <row r="984" s="137" customFormat="1" ht="12.75"/>
    <row r="985" s="137" customFormat="1" ht="12.75"/>
    <row r="986" s="137" customFormat="1" ht="12.75"/>
    <row r="987" s="137" customFormat="1" ht="12.75"/>
    <row r="988" s="137" customFormat="1" ht="12.75"/>
    <row r="989" s="137" customFormat="1" ht="12.75"/>
    <row r="990" s="137" customFormat="1" ht="12.75"/>
    <row r="991" s="137" customFormat="1" ht="12.75"/>
    <row r="992" s="137" customFormat="1" ht="12.75"/>
    <row r="993" s="137" customFormat="1" ht="12.75"/>
    <row r="994" s="137" customFormat="1" ht="12.75"/>
    <row r="995" s="137" customFormat="1" ht="12.75"/>
    <row r="996" s="137" customFormat="1" ht="12.75"/>
    <row r="997" s="137" customFormat="1" ht="12.75"/>
    <row r="998" s="137" customFormat="1" ht="12.75"/>
    <row r="999" s="137" customFormat="1" ht="12.75"/>
    <row r="1000" s="137" customFormat="1" ht="12.75"/>
    <row r="1001" s="137" customFormat="1" ht="12.75"/>
    <row r="1002" s="137" customFormat="1" ht="12.75"/>
    <row r="1003" s="137" customFormat="1" ht="12.75"/>
    <row r="1004" s="137" customFormat="1" ht="12.75"/>
    <row r="1005" s="137" customFormat="1" ht="12.75"/>
    <row r="1006" s="137" customFormat="1" ht="12.75"/>
    <row r="1007" s="137" customFormat="1" ht="12.75"/>
    <row r="1008" s="137" customFormat="1" ht="12.75"/>
    <row r="1009" s="137" customFormat="1" ht="12.75"/>
    <row r="1010" s="137" customFormat="1" ht="12.75"/>
    <row r="1011" s="137" customFormat="1" ht="12.75"/>
    <row r="1012" s="137" customFormat="1" ht="12.75"/>
    <row r="1013" s="137" customFormat="1" ht="12.75"/>
    <row r="1014" s="137" customFormat="1" ht="12.75"/>
    <row r="1015" s="137" customFormat="1" ht="12.75"/>
    <row r="1016" s="137" customFormat="1" ht="12.75"/>
    <row r="1017" s="137" customFormat="1" ht="12.75"/>
    <row r="1018" s="137" customFormat="1" ht="12.75"/>
    <row r="1019" s="137" customFormat="1" ht="12.75"/>
    <row r="1020" s="137" customFormat="1" ht="12.75"/>
    <row r="1021" s="137" customFormat="1" ht="12.75"/>
    <row r="1022" s="137" customFormat="1" ht="12.75"/>
    <row r="1023" s="137" customFormat="1" ht="12.75"/>
    <row r="1024" s="137" customFormat="1" ht="12.75"/>
    <row r="1025" s="137" customFormat="1" ht="12.75"/>
    <row r="1026" s="137" customFormat="1" ht="12.75"/>
    <row r="1027" s="137" customFormat="1" ht="12.75"/>
    <row r="1028" s="137" customFormat="1" ht="12.75"/>
    <row r="1029" s="137" customFormat="1" ht="12.75"/>
    <row r="1030" s="137" customFormat="1" ht="12.75"/>
    <row r="1031" s="137" customFormat="1" ht="12.75"/>
    <row r="1032" s="137" customFormat="1" ht="12.75"/>
    <row r="1033" s="137" customFormat="1" ht="12.75"/>
    <row r="1034" s="137" customFormat="1" ht="12.75"/>
    <row r="1035" s="137" customFormat="1" ht="12.75"/>
    <row r="1036" s="137" customFormat="1" ht="12.75"/>
    <row r="1037" s="137" customFormat="1" ht="12.75"/>
    <row r="1038" s="137" customFormat="1" ht="12.75"/>
    <row r="1039" s="137" customFormat="1" ht="12.75"/>
    <row r="1040" s="137" customFormat="1" ht="12.75"/>
    <row r="1041" s="137" customFormat="1" ht="12.75"/>
    <row r="1042" s="137" customFormat="1" ht="12.75"/>
    <row r="1043" spans="8:14" s="137" customFormat="1" ht="12.75">
      <c r="H1043" s="138"/>
      <c r="I1043" s="138"/>
      <c r="J1043" s="138"/>
      <c r="K1043" s="138"/>
      <c r="L1043" s="138"/>
      <c r="M1043" s="138"/>
      <c r="N1043" s="138"/>
    </row>
  </sheetData>
  <mergeCells count="58">
    <mergeCell ref="A54:I54"/>
    <mergeCell ref="K54:S54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whole" operator="equal" showInputMessage="1" showErrorMessage="1" sqref="L35">
      <formula1>L36+L37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2005-05-25T05:35:44Z</cp:lastPrinted>
  <dcterms:created xsi:type="dcterms:W3CDTF">2004-05-24T06:02:12Z</dcterms:created>
  <dcterms:modified xsi:type="dcterms:W3CDTF">2005-05-25T05:37:25Z</dcterms:modified>
  <cp:category/>
  <cp:version/>
  <cp:contentType/>
  <cp:contentStatus/>
</cp:coreProperties>
</file>