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66" activeTab="0"/>
  </bookViews>
  <sheets>
    <sheet name="Hawer" sheetId="1" r:id="rId1"/>
  </sheets>
  <definedNames/>
  <calcPr fullCalcOnLoad="1"/>
</workbook>
</file>

<file path=xl/sharedStrings.xml><?xml version="1.0" encoding="utf-8"?>
<sst xmlns="http://schemas.openxmlformats.org/spreadsheetml/2006/main" count="131" uniqueCount="97">
  <si>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</si>
  <si>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</si>
  <si>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</si>
  <si>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</si>
  <si>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</si>
  <si>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</si>
  <si>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</si>
  <si>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</si>
  <si>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</si>
  <si>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</si>
  <si>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</si>
  <si>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</si>
  <si>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Storers, traders</t>
  </si>
  <si>
    <t>Opbergers, handelaars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</si>
  <si>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</si>
  <si>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</si>
  <si>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</si>
  <si>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</si>
  <si>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</si>
  <si>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</si>
  <si>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</si>
  <si>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</si>
  <si>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</si>
  <si>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</si>
  <si>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</si>
  <si>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</si>
  <si>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+/- (3)</t>
  </si>
  <si>
    <t>Border posts</t>
  </si>
  <si>
    <t>Harbours</t>
  </si>
  <si>
    <t>Grensposte</t>
  </si>
  <si>
    <t>Hawens</t>
  </si>
  <si>
    <t>'000 t</t>
  </si>
  <si>
    <t>Progressive/Progressief</t>
  </si>
  <si>
    <t>Net dispatches(+)/receipts(-)</t>
  </si>
  <si>
    <t>Netto versendings(+)/ontvangstes(-)</t>
  </si>
  <si>
    <t xml:space="preserve"> Invoere bestem vir RSA</t>
  </si>
  <si>
    <t>Apr 2004</t>
  </si>
  <si>
    <t>1 Apr 2004</t>
  </si>
  <si>
    <t>30 Apr 2004</t>
  </si>
  <si>
    <t>Preliminary/Voorlopig</t>
  </si>
  <si>
    <t>Human</t>
  </si>
  <si>
    <t>Feed</t>
  </si>
  <si>
    <t>Menslik</t>
  </si>
  <si>
    <t>Voer</t>
  </si>
  <si>
    <t>1 Oct/Okt 2003</t>
  </si>
  <si>
    <t>1 Oct/Okt 2002</t>
  </si>
  <si>
    <t>Imports destined for RSA</t>
  </si>
  <si>
    <t>Human consumption</t>
  </si>
  <si>
    <t xml:space="preserve"> Menslike verbruik</t>
  </si>
  <si>
    <t>Animal feed</t>
  </si>
  <si>
    <t>Dierevoer</t>
  </si>
  <si>
    <t>African countries</t>
  </si>
  <si>
    <t>Afrika lande</t>
  </si>
  <si>
    <t>Other countries</t>
  </si>
  <si>
    <t>Ander lande</t>
  </si>
  <si>
    <t>Whole oats</t>
  </si>
  <si>
    <t>Heelhawer</t>
  </si>
  <si>
    <t>(g) Stock stored at: (6)</t>
  </si>
  <si>
    <t>(g) Voorraad geberg by: (6)</t>
  </si>
  <si>
    <t>(i)</t>
  </si>
  <si>
    <t>Producer deliveries directly from farms.</t>
  </si>
  <si>
    <t>August 2003 (On request of the industry)</t>
  </si>
  <si>
    <t>September 2003</t>
  </si>
  <si>
    <t>Augustus 2003 (Op versoek van die bedryf.)</t>
  </si>
  <si>
    <t>Deliveries directly from farms (i)</t>
  </si>
  <si>
    <t>Lewerings direk vanaf plase (i)</t>
  </si>
  <si>
    <t>(d) RSA Exports (5)</t>
  </si>
  <si>
    <t>(d) RSA Uitvoere (5)</t>
  </si>
  <si>
    <t>Produsentelewerings direk vanaf plase</t>
  </si>
  <si>
    <t>(ii)</t>
  </si>
  <si>
    <t>(iii)</t>
  </si>
  <si>
    <t>Produkte (ii)</t>
  </si>
  <si>
    <t>Products (ii)</t>
  </si>
  <si>
    <t>Monthly announcement of information / Maandelikse bekendmaking van inligting (1)</t>
  </si>
  <si>
    <t>Surplus(-)/Tekort(+) (iii)</t>
  </si>
  <si>
    <t>Surplus(-)/Deficit(+) (iii)</t>
  </si>
  <si>
    <t>Oats equivalent.</t>
  </si>
  <si>
    <t>Hawer ekwivalent.</t>
  </si>
  <si>
    <t>2003/2004 Year (Oct - Sep) / 2003/2004 Jaar (Okt - Sep) (2)</t>
  </si>
  <si>
    <r>
      <t>(f) Onaangewende voorraad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>(a+b-c-d-e)</t>
    </r>
  </si>
  <si>
    <t>OATS / HAWER</t>
  </si>
  <si>
    <t>utilised as feed oats.</t>
  </si>
  <si>
    <t xml:space="preserve">Die surplus/tekort syfers is gedeeltelik as gevolg van hawer versend vir menslike verbruik </t>
  </si>
  <si>
    <t>maar aangewend as voerhawer.</t>
  </si>
  <si>
    <t>The surplus/deficit figures are partly due to  oats dispatched for human consumption but</t>
  </si>
  <si>
    <t>31 May/Mei 2004</t>
  </si>
  <si>
    <t>1 May/Mei 2004</t>
  </si>
  <si>
    <t>16 035</t>
  </si>
  <si>
    <t>October 2003 - May 2004</t>
  </si>
  <si>
    <t>Oct/Okt 2003 - May/Mei 2004</t>
  </si>
  <si>
    <t>Prog. Oct/Okt 2003 - May/Mei 2004</t>
  </si>
  <si>
    <t>May/Mei 2004</t>
  </si>
  <si>
    <t>Oct/Okt 2002 - May/Mei 2003</t>
  </si>
  <si>
    <t>SMI-062004</t>
  </si>
  <si>
    <t>Prog. Oct/Okt 2002 - May/Mei 2003</t>
  </si>
  <si>
    <t>31 May/Mei 2003</t>
  </si>
  <si>
    <t>Oktober 2003 - Mei 2004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</si>
</sst>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"/>
    <numFmt numFmtId="175" formatCode="#,##0.000"/>
    <numFmt numFmtId="176" formatCode="00000"/>
    <numFmt numFmtId="177" formatCode="00"/>
  </numFmts>
  <fonts count="12">
    <font>
      <sz val="10"/>
      <name val="Arial"/>
      <family val="0"/>
    </font>
    <font>
      <sz val="14"/>
      <name val="Arial"/>
      <family val="2"/>
    </font>
    <font>
      <sz val="20"/>
      <name val="Arial Narrow"/>
      <family val="2"/>
    </font>
    <font>
      <b/>
      <sz val="22"/>
      <name val="Arial Narrow"/>
      <family val="2"/>
    </font>
    <font>
      <sz val="22"/>
      <name val="Arial Narrow"/>
      <family val="2"/>
    </font>
    <font>
      <sz val="22"/>
      <name val="Arial"/>
      <family val="0"/>
    </font>
    <font>
      <b/>
      <sz val="22"/>
      <name val="Arial"/>
      <family val="2"/>
    </font>
    <font>
      <b/>
      <sz val="24"/>
      <name val="Arial Narrow"/>
      <family val="2"/>
    </font>
    <font>
      <i/>
      <sz val="22"/>
      <name val="Arial Narrow"/>
      <family val="2"/>
    </font>
    <font>
      <i/>
      <sz val="22"/>
      <color indexed="8"/>
      <name val="Arial Narrow"/>
      <family val="2"/>
    </font>
    <font>
      <sz val="22"/>
      <color indexed="8"/>
      <name val="Arial Narrow"/>
      <family val="2"/>
    </font>
    <font>
      <b/>
      <sz val="22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172" fontId="4" fillId="0" borderId="5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172" fontId="4" fillId="0" borderId="6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72" fontId="9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172" fontId="4" fillId="0" borderId="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72" fontId="4" fillId="0" borderId="17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horizontal="right"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 quotePrefix="1">
      <alignment horizontal="left" vertical="center"/>
    </xf>
    <xf numFmtId="0" fontId="8" fillId="0" borderId="19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8" fillId="0" borderId="20" xfId="0" applyFont="1" applyFill="1" applyBorder="1" applyAlignment="1" quotePrefix="1">
      <alignment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right" vertical="center"/>
    </xf>
    <xf numFmtId="0" fontId="8" fillId="0" borderId="23" xfId="0" applyFont="1" applyFill="1" applyBorder="1" applyAlignment="1" quotePrefix="1">
      <alignment horizontal="righ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8" fillId="0" borderId="26" xfId="0" applyFont="1" applyFill="1" applyBorder="1" applyAlignment="1" quotePrefix="1">
      <alignment vertical="center"/>
    </xf>
    <xf numFmtId="0" fontId="8" fillId="0" borderId="26" xfId="0" applyFont="1" applyFill="1" applyBorder="1" applyAlignment="1" quotePrefix="1">
      <alignment horizontal="right" vertical="center"/>
    </xf>
    <xf numFmtId="0" fontId="3" fillId="0" borderId="11" xfId="0" applyFont="1" applyFill="1" applyBorder="1" applyAlignment="1" quotePrefix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8" xfId="0" applyFont="1" applyFill="1" applyBorder="1" applyAlignment="1" quotePrefix="1">
      <alignment horizontal="lef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center" vertical="center"/>
    </xf>
    <xf numFmtId="17" fontId="4" fillId="0" borderId="2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 quotePrefix="1">
      <alignment horizontal="center" vertical="center"/>
    </xf>
    <xf numFmtId="17" fontId="4" fillId="0" borderId="32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4" xfId="0" applyFont="1" applyFill="1" applyBorder="1" applyAlignment="1" quotePrefix="1">
      <alignment horizontal="center" vertical="center"/>
    </xf>
    <xf numFmtId="172" fontId="10" fillId="0" borderId="0" xfId="0" applyNumberFormat="1" applyFont="1" applyFill="1" applyBorder="1" applyAlignment="1">
      <alignment horizontal="left"/>
    </xf>
    <xf numFmtId="1" fontId="8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8" fillId="0" borderId="0" xfId="0" applyNumberFormat="1" applyFont="1" applyFill="1" applyBorder="1" applyAlignment="1" quotePrefix="1">
      <alignment horizontal="right"/>
    </xf>
    <xf numFmtId="172" fontId="9" fillId="0" borderId="0" xfId="0" applyNumberFormat="1" applyFont="1" applyFill="1" applyBorder="1" applyAlignment="1">
      <alignment horizontal="right"/>
    </xf>
    <xf numFmtId="172" fontId="9" fillId="0" borderId="4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17" fontId="4" fillId="0" borderId="3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" fontId="4" fillId="0" borderId="1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172" fontId="4" fillId="0" borderId="17" xfId="0" applyNumberFormat="1" applyFont="1" applyFill="1" applyBorder="1" applyAlignment="1">
      <alignment vertical="center"/>
    </xf>
    <xf numFmtId="172" fontId="4" fillId="0" borderId="1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172" fontId="4" fillId="0" borderId="40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>
      <alignment vertical="center"/>
    </xf>
    <xf numFmtId="172" fontId="4" fillId="0" borderId="16" xfId="0" applyNumberFormat="1" applyFont="1" applyFill="1" applyBorder="1" applyAlignment="1" quotePrefix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172" fontId="4" fillId="0" borderId="22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2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12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16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 quotePrefix="1">
      <alignment horizontal="center"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 quotePrefix="1">
      <alignment horizontal="center" vertical="center"/>
    </xf>
    <xf numFmtId="172" fontId="4" fillId="0" borderId="50" xfId="0" applyNumberFormat="1" applyFont="1" applyFill="1" applyBorder="1" applyAlignment="1">
      <alignment vertical="center"/>
    </xf>
    <xf numFmtId="172" fontId="4" fillId="0" borderId="26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 quotePrefix="1">
      <alignment horizontal="center" vertical="center"/>
    </xf>
    <xf numFmtId="172" fontId="4" fillId="0" borderId="52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right"/>
    </xf>
    <xf numFmtId="172" fontId="4" fillId="0" borderId="34" xfId="0" applyNumberFormat="1" applyFont="1" applyFill="1" applyBorder="1" applyAlignment="1">
      <alignment horizontal="right" vertical="center"/>
    </xf>
    <xf numFmtId="172" fontId="4" fillId="0" borderId="15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" fontId="4" fillId="0" borderId="15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1" fontId="8" fillId="0" borderId="15" xfId="0" applyNumberFormat="1" applyFont="1" applyFill="1" applyBorder="1" applyAlignment="1">
      <alignment horizontal="right"/>
    </xf>
    <xf numFmtId="1" fontId="8" fillId="0" borderId="16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1" fontId="5" fillId="0" borderId="13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172" fontId="11" fillId="0" borderId="15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 quotePrefix="1">
      <alignment horizontal="left"/>
    </xf>
    <xf numFmtId="0" fontId="0" fillId="0" borderId="4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4" fontId="3" fillId="0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15" xfId="0" applyFont="1" applyFill="1" applyBorder="1" applyAlignment="1" quotePrefix="1">
      <alignment horizont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 quotePrefix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 quotePrefix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17" fontId="4" fillId="0" borderId="52" xfId="0" applyNumberFormat="1" applyFont="1" applyFill="1" applyBorder="1" applyAlignment="1">
      <alignment horizontal="center" vertical="center"/>
    </xf>
    <xf numFmtId="17" fontId="4" fillId="0" borderId="13" xfId="0" applyNumberFormat="1" applyFont="1" applyFill="1" applyBorder="1" applyAlignment="1">
      <alignment horizontal="center" vertical="center"/>
    </xf>
    <xf numFmtId="17" fontId="4" fillId="0" borderId="17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2" fontId="10" fillId="0" borderId="2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1381125</xdr:colOff>
      <xdr:row>50</xdr:row>
      <xdr:rowOff>0</xdr:rowOff>
    </xdr:from>
    <xdr:to>
      <xdr:col>18</xdr:col>
      <xdr:colOff>276225</xdr:colOff>
      <xdr:row>50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0" y="16097250"/>
          <a:ext cx="3219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1028700</xdr:colOff>
      <xdr:row>48</xdr:row>
      <xdr:rowOff>0</xdr:rowOff>
    </xdr:from>
    <xdr:to>
      <xdr:col>12</xdr:col>
      <xdr:colOff>619125</xdr:colOff>
      <xdr:row>48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25625" y="1556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1028700</xdr:colOff>
      <xdr:row>48</xdr:row>
      <xdr:rowOff>0</xdr:rowOff>
    </xdr:from>
    <xdr:to>
      <xdr:col>12</xdr:col>
      <xdr:colOff>619125</xdr:colOff>
      <xdr:row>48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25625" y="1556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276225</xdr:colOff>
      <xdr:row>47</xdr:row>
      <xdr:rowOff>0</xdr:rowOff>
    </xdr:from>
    <xdr:to>
      <xdr:col>18</xdr:col>
      <xdr:colOff>276225</xdr:colOff>
      <xdr:row>48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36200" y="1522095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276225</xdr:colOff>
      <xdr:row>48</xdr:row>
      <xdr:rowOff>0</xdr:rowOff>
    </xdr:from>
    <xdr:to>
      <xdr:col>18</xdr:col>
      <xdr:colOff>276225</xdr:colOff>
      <xdr:row>48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36200" y="1556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276225</xdr:colOff>
      <xdr:row>48</xdr:row>
      <xdr:rowOff>0</xdr:rowOff>
    </xdr:from>
    <xdr:to>
      <xdr:col>18</xdr:col>
      <xdr:colOff>276225</xdr:colOff>
      <xdr:row>48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36200" y="1556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276225</xdr:colOff>
      <xdr:row>48</xdr:row>
      <xdr:rowOff>0</xdr:rowOff>
    </xdr:from>
    <xdr:to>
      <xdr:col>18</xdr:col>
      <xdr:colOff>276225</xdr:colOff>
      <xdr:row>48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36200" y="1556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276225</xdr:colOff>
      <xdr:row>47</xdr:row>
      <xdr:rowOff>0</xdr:rowOff>
    </xdr:from>
    <xdr:to>
      <xdr:col>18</xdr:col>
      <xdr:colOff>276225</xdr:colOff>
      <xdr:row>48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36200" y="1522095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276225</xdr:colOff>
      <xdr:row>47</xdr:row>
      <xdr:rowOff>0</xdr:rowOff>
    </xdr:from>
    <xdr:to>
      <xdr:col>18</xdr:col>
      <xdr:colOff>276225</xdr:colOff>
      <xdr:row>48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36200" y="1522095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276225</xdr:colOff>
      <xdr:row>48</xdr:row>
      <xdr:rowOff>0</xdr:rowOff>
    </xdr:from>
    <xdr:to>
      <xdr:col>18</xdr:col>
      <xdr:colOff>276225</xdr:colOff>
      <xdr:row>48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36200" y="1556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276225</xdr:colOff>
      <xdr:row>48</xdr:row>
      <xdr:rowOff>0</xdr:rowOff>
    </xdr:from>
    <xdr:to>
      <xdr:col>18</xdr:col>
      <xdr:colOff>276225</xdr:colOff>
      <xdr:row>48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36200" y="1556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276225</xdr:colOff>
      <xdr:row>48</xdr:row>
      <xdr:rowOff>0</xdr:rowOff>
    </xdr:from>
    <xdr:to>
      <xdr:col>18</xdr:col>
      <xdr:colOff>276225</xdr:colOff>
      <xdr:row>48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36200" y="1556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276225</xdr:colOff>
      <xdr:row>49</xdr:row>
      <xdr:rowOff>0</xdr:rowOff>
    </xdr:from>
    <xdr:to>
      <xdr:col>18</xdr:col>
      <xdr:colOff>276225</xdr:colOff>
      <xdr:row>50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36200" y="159067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276225</xdr:colOff>
      <xdr:row>49</xdr:row>
      <xdr:rowOff>0</xdr:rowOff>
    </xdr:from>
    <xdr:to>
      <xdr:col>18</xdr:col>
      <xdr:colOff>276225</xdr:colOff>
      <xdr:row>50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36200" y="159067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276225</xdr:colOff>
      <xdr:row>49</xdr:row>
      <xdr:rowOff>0</xdr:rowOff>
    </xdr:from>
    <xdr:to>
      <xdr:col>18</xdr:col>
      <xdr:colOff>276225</xdr:colOff>
      <xdr:row>50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36200" y="159067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</xdr:row>
      <xdr:rowOff>228600</xdr:rowOff>
    </xdr:from>
    <xdr:to>
      <xdr:col>2</xdr:col>
      <xdr:colOff>2162175</xdr:colOff>
      <xdr:row>4</xdr:row>
      <xdr:rowOff>295275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47700"/>
          <a:ext cx="2352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4"/>
  <sheetViews>
    <sheetView tabSelected="1" zoomScale="50" zoomScaleNormal="50" workbookViewId="0" topLeftCell="A1">
      <selection activeCell="B9" sqref="B9"/>
    </sheetView>
  </sheetViews>
  <sheetFormatPr defaultColWidth="9.140625" defaultRowHeight="12.75"/>
  <cols>
    <col min="1" max="1" width="3.8515625" style="1" customWidth="1"/>
    <col min="2" max="2" width="2.8515625" style="1" customWidth="1"/>
    <col min="3" max="3" width="47.140625" style="1" customWidth="1"/>
    <col min="4" max="9" width="15.421875" style="1" customWidth="1"/>
    <col min="10" max="10" width="18.00390625" style="1" customWidth="1"/>
    <col min="11" max="11" width="18.28125" style="1" customWidth="1"/>
    <col min="12" max="12" width="19.7109375" style="1" customWidth="1"/>
    <col min="13" max="13" width="15.421875" style="1" customWidth="1"/>
    <col min="14" max="14" width="18.57421875" style="1" customWidth="1"/>
    <col min="15" max="15" width="18.8515625" style="1" customWidth="1"/>
    <col min="16" max="16" width="19.7109375" style="1" customWidth="1"/>
    <col min="17" max="17" width="62.00390625" style="1" customWidth="1"/>
    <col min="18" max="18" width="2.8515625" style="1" customWidth="1"/>
    <col min="19" max="19" width="4.140625" style="6" customWidth="1"/>
    <col min="20" max="20" width="4.421875" style="6" customWidth="1"/>
    <col min="21" max="171" width="7.8515625" style="6" customWidth="1"/>
    <col min="172" max="16384" width="7.8515625" style="1" customWidth="1"/>
  </cols>
  <sheetData>
    <row r="1" spans="1:171" s="10" customFormat="1" ht="33" customHeight="1">
      <c r="A1" s="186"/>
      <c r="B1" s="187"/>
      <c r="C1" s="188"/>
      <c r="D1" s="206" t="s">
        <v>80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/>
      <c r="Q1" s="200" t="s">
        <v>93</v>
      </c>
      <c r="R1" s="201"/>
      <c r="S1" s="202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</row>
    <row r="2" spans="1:171" s="10" customFormat="1" ht="33" customHeight="1">
      <c r="A2" s="189"/>
      <c r="B2" s="190"/>
      <c r="C2" s="184"/>
      <c r="D2" s="209" t="s">
        <v>73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3"/>
      <c r="R2" s="204"/>
      <c r="S2" s="205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</row>
    <row r="3" spans="1:171" s="10" customFormat="1" ht="33" customHeight="1">
      <c r="A3" s="189"/>
      <c r="B3" s="190"/>
      <c r="C3" s="184"/>
      <c r="D3" s="209" t="s">
        <v>78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3"/>
      <c r="R3" s="204"/>
      <c r="S3" s="205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</row>
    <row r="4" spans="1:171" s="9" customFormat="1" ht="25.5" customHeight="1" thickBot="1">
      <c r="A4" s="189"/>
      <c r="B4" s="190"/>
      <c r="C4" s="184"/>
      <c r="D4" s="210" t="s">
        <v>31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03"/>
      <c r="R4" s="204"/>
      <c r="S4" s="205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</row>
    <row r="5" spans="1:171" s="89" customFormat="1" ht="30" customHeight="1">
      <c r="A5" s="189"/>
      <c r="B5" s="190"/>
      <c r="C5" s="184"/>
      <c r="D5" s="225" t="s">
        <v>36</v>
      </c>
      <c r="E5" s="226"/>
      <c r="F5" s="227"/>
      <c r="G5" s="225" t="s">
        <v>91</v>
      </c>
      <c r="H5" s="226"/>
      <c r="I5" s="227"/>
      <c r="J5" s="228" t="s">
        <v>32</v>
      </c>
      <c r="K5" s="229"/>
      <c r="L5" s="229"/>
      <c r="M5" s="92"/>
      <c r="N5" s="228" t="s">
        <v>32</v>
      </c>
      <c r="O5" s="229"/>
      <c r="P5" s="230"/>
      <c r="Q5" s="193">
        <v>38166</v>
      </c>
      <c r="R5" s="194"/>
      <c r="S5" s="195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</row>
    <row r="6" spans="1:171" s="89" customFormat="1" ht="30" customHeight="1" thickBot="1">
      <c r="A6" s="189"/>
      <c r="B6" s="190"/>
      <c r="C6" s="184"/>
      <c r="D6" s="211"/>
      <c r="E6" s="211"/>
      <c r="F6" s="212"/>
      <c r="G6" s="213" t="s">
        <v>39</v>
      </c>
      <c r="H6" s="211"/>
      <c r="I6" s="212"/>
      <c r="J6" s="213" t="s">
        <v>89</v>
      </c>
      <c r="K6" s="211"/>
      <c r="L6" s="211"/>
      <c r="M6" s="93" t="s">
        <v>0</v>
      </c>
      <c r="N6" s="213" t="s">
        <v>92</v>
      </c>
      <c r="O6" s="211"/>
      <c r="P6" s="212"/>
      <c r="Q6" s="196"/>
      <c r="R6" s="194"/>
      <c r="S6" s="195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</row>
    <row r="7" spans="1:171" s="89" customFormat="1" ht="30" customHeight="1">
      <c r="A7" s="189"/>
      <c r="B7" s="190"/>
      <c r="C7" s="184"/>
      <c r="D7" s="95" t="s">
        <v>40</v>
      </c>
      <c r="E7" s="95" t="s">
        <v>41</v>
      </c>
      <c r="F7" s="96" t="s">
        <v>1</v>
      </c>
      <c r="G7" s="94" t="s">
        <v>40</v>
      </c>
      <c r="H7" s="95" t="s">
        <v>41</v>
      </c>
      <c r="I7" s="96" t="s">
        <v>1</v>
      </c>
      <c r="J7" s="94" t="s">
        <v>40</v>
      </c>
      <c r="K7" s="95" t="s">
        <v>41</v>
      </c>
      <c r="L7" s="96" t="s">
        <v>1</v>
      </c>
      <c r="M7" s="97" t="s">
        <v>26</v>
      </c>
      <c r="N7" s="94" t="s">
        <v>40</v>
      </c>
      <c r="O7" s="95" t="s">
        <v>41</v>
      </c>
      <c r="P7" s="96" t="s">
        <v>1</v>
      </c>
      <c r="Q7" s="196"/>
      <c r="R7" s="194"/>
      <c r="S7" s="195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</row>
    <row r="8" spans="1:171" s="89" customFormat="1" ht="30" customHeight="1" thickBot="1">
      <c r="A8" s="185"/>
      <c r="B8" s="191"/>
      <c r="C8" s="192"/>
      <c r="D8" s="114" t="s">
        <v>42</v>
      </c>
      <c r="E8" s="99" t="s">
        <v>43</v>
      </c>
      <c r="F8" s="100" t="s">
        <v>2</v>
      </c>
      <c r="G8" s="98" t="s">
        <v>42</v>
      </c>
      <c r="H8" s="99" t="s">
        <v>43</v>
      </c>
      <c r="I8" s="100" t="s">
        <v>2</v>
      </c>
      <c r="J8" s="98" t="s">
        <v>42</v>
      </c>
      <c r="K8" s="99" t="s">
        <v>43</v>
      </c>
      <c r="L8" s="100" t="s">
        <v>2</v>
      </c>
      <c r="M8" s="101"/>
      <c r="N8" s="98" t="s">
        <v>42</v>
      </c>
      <c r="O8" s="99" t="s">
        <v>43</v>
      </c>
      <c r="P8" s="100" t="s">
        <v>2</v>
      </c>
      <c r="Q8" s="197"/>
      <c r="R8" s="198"/>
      <c r="S8" s="199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</row>
    <row r="9" spans="1:171" s="89" customFormat="1" ht="9" customHeight="1" thickBot="1">
      <c r="A9" s="112"/>
      <c r="B9" s="112"/>
      <c r="C9" s="112"/>
      <c r="D9" s="116"/>
      <c r="E9" s="115"/>
      <c r="F9" s="115"/>
      <c r="G9" s="116"/>
      <c r="H9" s="115"/>
      <c r="I9" s="115"/>
      <c r="J9" s="116"/>
      <c r="K9" s="115"/>
      <c r="L9" s="117"/>
      <c r="M9" s="115"/>
      <c r="N9" s="116"/>
      <c r="O9" s="115"/>
      <c r="P9" s="115"/>
      <c r="Q9" s="112"/>
      <c r="R9" s="112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</row>
    <row r="10" spans="1:171" s="89" customFormat="1" ht="30" customHeight="1" thickBot="1">
      <c r="A10" s="13"/>
      <c r="B10" s="14"/>
      <c r="C10" s="14"/>
      <c r="D10" s="220" t="s">
        <v>37</v>
      </c>
      <c r="E10" s="218"/>
      <c r="F10" s="221"/>
      <c r="G10" s="220" t="s">
        <v>86</v>
      </c>
      <c r="H10" s="218"/>
      <c r="I10" s="221"/>
      <c r="J10" s="222" t="s">
        <v>44</v>
      </c>
      <c r="K10" s="223"/>
      <c r="L10" s="223"/>
      <c r="M10" s="86"/>
      <c r="N10" s="222" t="s">
        <v>45</v>
      </c>
      <c r="O10" s="223"/>
      <c r="P10" s="224"/>
      <c r="Q10" s="14"/>
      <c r="R10" s="14"/>
      <c r="S10" s="8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</row>
    <row r="11" spans="1:171" s="89" customFormat="1" ht="27" customHeight="1" thickBot="1">
      <c r="A11" s="33" t="s">
        <v>25</v>
      </c>
      <c r="B11" s="31"/>
      <c r="C11" s="31"/>
      <c r="D11" s="118">
        <v>13.5</v>
      </c>
      <c r="E11" s="119">
        <v>3.2</v>
      </c>
      <c r="F11" s="120">
        <f>SUM(D11:E11)</f>
        <v>16.7</v>
      </c>
      <c r="G11" s="119">
        <f>+D37</f>
        <v>10.700000000000001</v>
      </c>
      <c r="H11" s="119">
        <f>+E37</f>
        <v>1.6000000000000003</v>
      </c>
      <c r="I11" s="120">
        <f>SUM(G11:H11)</f>
        <v>12.3</v>
      </c>
      <c r="J11" s="118">
        <v>13.3</v>
      </c>
      <c r="K11" s="119">
        <v>1.3</v>
      </c>
      <c r="L11" s="120">
        <f>+K11+J11</f>
        <v>14.600000000000001</v>
      </c>
      <c r="M11" s="88">
        <f>ROUND(L11-P11,2)/P11*100</f>
        <v>-7.594936708860758</v>
      </c>
      <c r="N11" s="118">
        <v>13.6</v>
      </c>
      <c r="O11" s="119">
        <v>2.2</v>
      </c>
      <c r="P11" s="121">
        <f>SUM(N11:O11)</f>
        <v>15.8</v>
      </c>
      <c r="Q11" s="32"/>
      <c r="S11" s="18" t="s">
        <v>19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</row>
    <row r="12" spans="1:171" s="89" customFormat="1" ht="30" customHeight="1" thickBot="1">
      <c r="A12" s="33"/>
      <c r="B12" s="17"/>
      <c r="C12" s="17"/>
      <c r="D12" s="214"/>
      <c r="E12" s="214"/>
      <c r="F12" s="214"/>
      <c r="G12" s="214"/>
      <c r="H12" s="214"/>
      <c r="I12" s="214"/>
      <c r="J12" s="219" t="s">
        <v>90</v>
      </c>
      <c r="K12" s="219"/>
      <c r="L12" s="219"/>
      <c r="M12" s="42"/>
      <c r="N12" s="219" t="s">
        <v>94</v>
      </c>
      <c r="O12" s="219"/>
      <c r="P12" s="219"/>
      <c r="Q12" s="20"/>
      <c r="R12" s="20"/>
      <c r="S12" s="21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</row>
    <row r="13" spans="1:171" s="89" customFormat="1" ht="27" customHeight="1" thickBot="1">
      <c r="A13" s="33" t="s">
        <v>3</v>
      </c>
      <c r="B13" s="73"/>
      <c r="C13" s="73"/>
      <c r="D13" s="122">
        <f>SUM(D14:D15)</f>
        <v>0</v>
      </c>
      <c r="E13" s="123">
        <f>SUM(E14:E15)</f>
        <v>0.2</v>
      </c>
      <c r="F13" s="124">
        <f>SUM(D13:E13)</f>
        <v>0.2</v>
      </c>
      <c r="G13" s="122">
        <f>SUM(G14:G15)</f>
        <v>0</v>
      </c>
      <c r="H13" s="123">
        <f>SUM(H14:H15)</f>
        <v>0.2</v>
      </c>
      <c r="I13" s="124">
        <f>SUM(G13:H13)</f>
        <v>0.2</v>
      </c>
      <c r="J13" s="118">
        <f>J14+J15</f>
        <v>19.6</v>
      </c>
      <c r="K13" s="126">
        <f>K14+K15</f>
        <v>9</v>
      </c>
      <c r="L13" s="120">
        <f>SUM(J13:K13)</f>
        <v>28.6</v>
      </c>
      <c r="M13" s="125" t="s">
        <v>16</v>
      </c>
      <c r="N13" s="118">
        <f>N14+N15</f>
        <v>18.8</v>
      </c>
      <c r="O13" s="126">
        <f>O14+O15</f>
        <v>9.8</v>
      </c>
      <c r="P13" s="127">
        <f>SUM(N13:O13)</f>
        <v>28.6</v>
      </c>
      <c r="Q13" s="32"/>
      <c r="R13" s="32"/>
      <c r="S13" s="18" t="s">
        <v>4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</row>
    <row r="14" spans="1:171" s="89" customFormat="1" ht="27" customHeight="1">
      <c r="A14" s="33"/>
      <c r="B14" s="34" t="s">
        <v>64</v>
      </c>
      <c r="C14" s="35"/>
      <c r="D14" s="128">
        <v>0</v>
      </c>
      <c r="E14" s="129">
        <v>0.2</v>
      </c>
      <c r="F14" s="127">
        <f>SUM(D14:E14)</f>
        <v>0.2</v>
      </c>
      <c r="G14" s="128">
        <v>0</v>
      </c>
      <c r="H14" s="129">
        <v>0.2</v>
      </c>
      <c r="I14" s="127">
        <f>SUM(G14:H14)</f>
        <v>0.2</v>
      </c>
      <c r="J14" s="128">
        <v>7.1</v>
      </c>
      <c r="K14" s="129">
        <v>8.9</v>
      </c>
      <c r="L14" s="127">
        <f>SUM(J14:K14)</f>
        <v>16</v>
      </c>
      <c r="M14" s="52">
        <f>ROUND(L14-P14,2)/P14*100</f>
        <v>-30.735930735930733</v>
      </c>
      <c r="N14" s="128">
        <v>13.3</v>
      </c>
      <c r="O14" s="129">
        <v>9.8</v>
      </c>
      <c r="P14" s="127">
        <f>SUM(N14:O14)</f>
        <v>23.1</v>
      </c>
      <c r="Q14" s="36"/>
      <c r="R14" s="37" t="s">
        <v>65</v>
      </c>
      <c r="S14" s="21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</row>
    <row r="15" spans="1:171" s="89" customFormat="1" ht="27" customHeight="1" thickBot="1">
      <c r="A15" s="33"/>
      <c r="B15" s="90" t="s">
        <v>46</v>
      </c>
      <c r="C15" s="91"/>
      <c r="D15" s="130">
        <v>0</v>
      </c>
      <c r="E15" s="131">
        <v>0</v>
      </c>
      <c r="F15" s="132">
        <f>SUM(D15:E15)</f>
        <v>0</v>
      </c>
      <c r="G15" s="130">
        <v>0</v>
      </c>
      <c r="H15" s="131">
        <v>0</v>
      </c>
      <c r="I15" s="132">
        <f>SUM(G15:H15)</f>
        <v>0</v>
      </c>
      <c r="J15" s="130">
        <v>12.5</v>
      </c>
      <c r="K15" s="131">
        <v>0.1</v>
      </c>
      <c r="L15" s="132">
        <f>SUM(J15:K15)</f>
        <v>12.6</v>
      </c>
      <c r="M15" s="134" t="s">
        <v>16</v>
      </c>
      <c r="N15" s="130">
        <v>5.5</v>
      </c>
      <c r="O15" s="131">
        <v>0</v>
      </c>
      <c r="P15" s="132">
        <f>SUM(N15:O15)</f>
        <v>5.5</v>
      </c>
      <c r="Q15" s="40"/>
      <c r="R15" s="41" t="s">
        <v>35</v>
      </c>
      <c r="S15" s="21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</row>
    <row r="16" spans="1:171" s="89" customFormat="1" ht="9" customHeight="1" thickBot="1">
      <c r="A16" s="33"/>
      <c r="B16" s="17"/>
      <c r="C16" s="17"/>
      <c r="D16" s="135"/>
      <c r="E16" s="135"/>
      <c r="F16" s="135"/>
      <c r="G16" s="135"/>
      <c r="H16" s="135"/>
      <c r="I16" s="135"/>
      <c r="J16" s="135"/>
      <c r="K16" s="135"/>
      <c r="L16" s="135"/>
      <c r="M16" s="49"/>
      <c r="N16" s="49"/>
      <c r="O16" s="49"/>
      <c r="P16" s="49"/>
      <c r="Q16" s="20"/>
      <c r="R16" s="20"/>
      <c r="S16" s="21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</row>
    <row r="17" spans="1:171" s="89" customFormat="1" ht="27" customHeight="1" thickBot="1">
      <c r="A17" s="33" t="s">
        <v>5</v>
      </c>
      <c r="B17" s="72"/>
      <c r="C17" s="73"/>
      <c r="D17" s="118">
        <f>SUM(D19:D23)</f>
        <v>2.7</v>
      </c>
      <c r="E17" s="123">
        <f>E18+E21+E22+E23</f>
        <v>2</v>
      </c>
      <c r="F17" s="121">
        <f>SUM(D17:E17)</f>
        <v>4.7</v>
      </c>
      <c r="G17" s="118">
        <f>SUM(G19:G23)</f>
        <v>4.3</v>
      </c>
      <c r="H17" s="123">
        <f>H18+H21+H22+H23</f>
        <v>0.6</v>
      </c>
      <c r="I17" s="121">
        <f>SUM(G17:H17)</f>
        <v>4.8999999999999995</v>
      </c>
      <c r="J17" s="118">
        <f>SUM(J19:J23)</f>
        <v>25.5</v>
      </c>
      <c r="K17" s="123">
        <f>SUM(K19:K23)</f>
        <v>10</v>
      </c>
      <c r="L17" s="121">
        <f>SUM(J17:K17)</f>
        <v>35.5</v>
      </c>
      <c r="M17" s="50">
        <f>ROUND((L17-P17)/(P17)*(100),2)</f>
        <v>19.93</v>
      </c>
      <c r="N17" s="118">
        <f>SUM(N19:N23)</f>
        <v>20.599999999999998</v>
      </c>
      <c r="O17" s="123">
        <f>SUM(O19:O23)</f>
        <v>9.000000000000002</v>
      </c>
      <c r="P17" s="121">
        <f>SUM(N17:O17)</f>
        <v>29.6</v>
      </c>
      <c r="Q17" s="32"/>
      <c r="R17" s="32"/>
      <c r="S17" s="18" t="s">
        <v>6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</row>
    <row r="18" spans="1:171" s="89" customFormat="1" ht="27" customHeight="1">
      <c r="A18" s="33"/>
      <c r="B18" s="55" t="s">
        <v>17</v>
      </c>
      <c r="C18" s="74"/>
      <c r="D18" s="136">
        <f>SUM(D19:D20)</f>
        <v>2.7</v>
      </c>
      <c r="E18" s="129">
        <f>E19+E20</f>
        <v>0.4</v>
      </c>
      <c r="F18" s="124">
        <f>SUM(D18:E18)</f>
        <v>3.1</v>
      </c>
      <c r="G18" s="136">
        <f>SUM(G19:G20)</f>
        <v>4.2</v>
      </c>
      <c r="H18" s="129">
        <f>H19+H20</f>
        <v>0.3</v>
      </c>
      <c r="I18" s="124">
        <f>SUM(G18:H18)</f>
        <v>4.5</v>
      </c>
      <c r="J18" s="128">
        <f>SUM(J19:J20)</f>
        <v>24</v>
      </c>
      <c r="K18" s="129">
        <f>SUM(K19:K20)</f>
        <v>2.7</v>
      </c>
      <c r="L18" s="124">
        <f>SUM(J18:K18)</f>
        <v>26.7</v>
      </c>
      <c r="M18" s="52">
        <f aca="true" t="shared" si="0" ref="M18:M23">ROUND(L18-P18,2)/P18*100</f>
        <v>16.593886462882097</v>
      </c>
      <c r="N18" s="128">
        <f>SUM(N19:N20)</f>
        <v>19.9</v>
      </c>
      <c r="O18" s="129">
        <f>SUM(O19:O20)</f>
        <v>3</v>
      </c>
      <c r="P18" s="124">
        <f>SUM(N18:O18)</f>
        <v>22.9</v>
      </c>
      <c r="Q18" s="75"/>
      <c r="R18" s="58" t="s">
        <v>18</v>
      </c>
      <c r="S18" s="18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</row>
    <row r="19" spans="1:171" s="89" customFormat="1" ht="27" customHeight="1">
      <c r="A19" s="33"/>
      <c r="B19" s="76"/>
      <c r="C19" s="34" t="s">
        <v>47</v>
      </c>
      <c r="D19" s="137">
        <v>2.7</v>
      </c>
      <c r="E19" s="138">
        <v>0</v>
      </c>
      <c r="F19" s="139">
        <f>SUM(D19:E19)</f>
        <v>2.7</v>
      </c>
      <c r="G19" s="137">
        <v>4.2</v>
      </c>
      <c r="H19" s="138">
        <v>0</v>
      </c>
      <c r="I19" s="139">
        <f>SUM(G19:H19)</f>
        <v>4.2</v>
      </c>
      <c r="J19" s="137">
        <v>24</v>
      </c>
      <c r="K19" s="138">
        <v>0</v>
      </c>
      <c r="L19" s="139">
        <f>SUM(J19:K19)</f>
        <v>24</v>
      </c>
      <c r="M19" s="77">
        <f t="shared" si="0"/>
        <v>20.603015075376884</v>
      </c>
      <c r="N19" s="137">
        <v>19.9</v>
      </c>
      <c r="O19" s="138">
        <v>0</v>
      </c>
      <c r="P19" s="139">
        <f>SUM(N19:O19)</f>
        <v>19.9</v>
      </c>
      <c r="Q19" s="37" t="s">
        <v>48</v>
      </c>
      <c r="R19" s="78"/>
      <c r="S19" s="21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</row>
    <row r="20" spans="1:171" s="89" customFormat="1" ht="27" customHeight="1">
      <c r="A20" s="33"/>
      <c r="B20" s="79"/>
      <c r="C20" s="167" t="s">
        <v>49</v>
      </c>
      <c r="D20" s="143">
        <v>0</v>
      </c>
      <c r="E20" s="144">
        <v>0.4</v>
      </c>
      <c r="F20" s="145">
        <f>E20+D20</f>
        <v>0.4</v>
      </c>
      <c r="G20" s="143">
        <v>0</v>
      </c>
      <c r="H20" s="144">
        <v>0.3</v>
      </c>
      <c r="I20" s="145">
        <f>H20+G20</f>
        <v>0.3</v>
      </c>
      <c r="J20" s="143">
        <v>0</v>
      </c>
      <c r="K20" s="144">
        <v>2.7</v>
      </c>
      <c r="L20" s="145">
        <f>K20+J20</f>
        <v>2.7</v>
      </c>
      <c r="M20" s="80">
        <f t="shared" si="0"/>
        <v>-10</v>
      </c>
      <c r="N20" s="143">
        <v>0</v>
      </c>
      <c r="O20" s="144">
        <v>3</v>
      </c>
      <c r="P20" s="145">
        <f>O20+N20</f>
        <v>3</v>
      </c>
      <c r="Q20" s="64" t="s">
        <v>50</v>
      </c>
      <c r="R20" s="69"/>
      <c r="S20" s="21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</row>
    <row r="21" spans="1:171" s="89" customFormat="1" ht="27" customHeight="1">
      <c r="A21" s="33"/>
      <c r="B21" s="66" t="s">
        <v>7</v>
      </c>
      <c r="C21" s="16"/>
      <c r="D21" s="141">
        <v>0</v>
      </c>
      <c r="E21" s="142">
        <v>0</v>
      </c>
      <c r="F21" s="140">
        <f>SUM(D21:E21)</f>
        <v>0</v>
      </c>
      <c r="G21" s="141">
        <v>0.1</v>
      </c>
      <c r="H21" s="142">
        <v>0</v>
      </c>
      <c r="I21" s="140">
        <f>SUM(G21:H21)</f>
        <v>0.1</v>
      </c>
      <c r="J21" s="141">
        <v>0.1</v>
      </c>
      <c r="K21" s="142">
        <v>0.2</v>
      </c>
      <c r="L21" s="140">
        <f>SUM(J21:K21)</f>
        <v>0.30000000000000004</v>
      </c>
      <c r="M21" s="77">
        <f t="shared" si="0"/>
        <v>-40</v>
      </c>
      <c r="N21" s="141">
        <v>0.3</v>
      </c>
      <c r="O21" s="142">
        <v>0.2</v>
      </c>
      <c r="P21" s="140">
        <f>SUM(N21:O21)</f>
        <v>0.5</v>
      </c>
      <c r="Q21" s="20"/>
      <c r="R21" s="69" t="s">
        <v>20</v>
      </c>
      <c r="S21" s="21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</row>
    <row r="22" spans="1:171" s="89" customFormat="1" ht="27" customHeight="1">
      <c r="A22" s="33"/>
      <c r="B22" s="66" t="s">
        <v>8</v>
      </c>
      <c r="C22" s="16"/>
      <c r="D22" s="141">
        <v>0</v>
      </c>
      <c r="E22" s="142">
        <v>1.5</v>
      </c>
      <c r="F22" s="140">
        <f>SUM(D22:E22)</f>
        <v>1.5</v>
      </c>
      <c r="G22" s="141">
        <v>0</v>
      </c>
      <c r="H22" s="142">
        <v>0.3</v>
      </c>
      <c r="I22" s="140">
        <f>SUM(G22:H22)</f>
        <v>0.3</v>
      </c>
      <c r="J22" s="141">
        <v>0.9</v>
      </c>
      <c r="K22" s="142">
        <v>4.9</v>
      </c>
      <c r="L22" s="159">
        <f>SUM(J22:K22)</f>
        <v>5.800000000000001</v>
      </c>
      <c r="M22" s="45">
        <f t="shared" si="0"/>
        <v>18.36734693877551</v>
      </c>
      <c r="N22" s="141">
        <v>0</v>
      </c>
      <c r="O22" s="142">
        <v>4.9</v>
      </c>
      <c r="P22" s="159">
        <f>SUM(N22:O22)</f>
        <v>4.9</v>
      </c>
      <c r="Q22" s="113"/>
      <c r="R22" s="69" t="s">
        <v>9</v>
      </c>
      <c r="S22" s="21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</row>
    <row r="23" spans="1:171" s="89" customFormat="1" ht="27" customHeight="1" thickBot="1">
      <c r="A23" s="33"/>
      <c r="B23" s="81" t="s">
        <v>21</v>
      </c>
      <c r="C23" s="82"/>
      <c r="D23" s="130">
        <v>0</v>
      </c>
      <c r="E23" s="131">
        <v>0.1</v>
      </c>
      <c r="F23" s="146">
        <f>SUM(D23:E23)</f>
        <v>0.1</v>
      </c>
      <c r="G23" s="130">
        <v>0</v>
      </c>
      <c r="H23" s="131">
        <v>0</v>
      </c>
      <c r="I23" s="146">
        <f>SUM(G23:H23)</f>
        <v>0</v>
      </c>
      <c r="J23" s="130">
        <v>0.5</v>
      </c>
      <c r="K23" s="131">
        <v>2.2</v>
      </c>
      <c r="L23" s="146">
        <f>SUM(J23:K23)</f>
        <v>2.7</v>
      </c>
      <c r="M23" s="165">
        <f t="shared" si="0"/>
        <v>107.6923076923077</v>
      </c>
      <c r="N23" s="130">
        <v>0.4</v>
      </c>
      <c r="O23" s="131">
        <v>0.9</v>
      </c>
      <c r="P23" s="146">
        <f>SUM(N23:O23)</f>
        <v>1.3</v>
      </c>
      <c r="Q23" s="83"/>
      <c r="R23" s="84" t="s">
        <v>22</v>
      </c>
      <c r="S23" s="21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</row>
    <row r="24" spans="1:171" s="89" customFormat="1" ht="9" customHeight="1" thickBot="1">
      <c r="A24" s="33"/>
      <c r="B24" s="31"/>
      <c r="C24" s="31"/>
      <c r="D24" s="166"/>
      <c r="E24" s="166"/>
      <c r="F24" s="166"/>
      <c r="G24" s="166"/>
      <c r="H24" s="166"/>
      <c r="I24" s="166"/>
      <c r="J24" s="166"/>
      <c r="K24" s="166"/>
      <c r="L24" s="166"/>
      <c r="M24" s="168"/>
      <c r="N24" s="166"/>
      <c r="O24" s="166"/>
      <c r="P24" s="166"/>
      <c r="Q24" s="32"/>
      <c r="R24" s="32"/>
      <c r="S24" s="18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</row>
    <row r="25" spans="1:171" s="89" customFormat="1" ht="27" customHeight="1" thickBot="1">
      <c r="A25" s="33" t="s">
        <v>66</v>
      </c>
      <c r="B25" s="73"/>
      <c r="C25" s="73"/>
      <c r="D25" s="122">
        <f>SUM(D26+D29)</f>
        <v>0</v>
      </c>
      <c r="E25" s="147">
        <v>0</v>
      </c>
      <c r="F25" s="124">
        <f aca="true" t="shared" si="1" ref="F25:F31">SUM(D25:E25)</f>
        <v>0</v>
      </c>
      <c r="G25" s="122">
        <f>SUM(G26+G29)</f>
        <v>0</v>
      </c>
      <c r="H25" s="147">
        <v>0</v>
      </c>
      <c r="I25" s="124">
        <f aca="true" t="shared" si="2" ref="I25:I31">SUM(G25:H25)</f>
        <v>0</v>
      </c>
      <c r="J25" s="122">
        <f>SUM(J26+J29)</f>
        <v>0</v>
      </c>
      <c r="K25" s="147">
        <f>SUM(K26+K29)</f>
        <v>0</v>
      </c>
      <c r="L25" s="124">
        <f aca="true" t="shared" si="3" ref="L25:L31">SUM(J25:K25)</f>
        <v>0</v>
      </c>
      <c r="M25" s="125" t="s">
        <v>16</v>
      </c>
      <c r="N25" s="128">
        <f>SUM(N26+N29)</f>
        <v>0</v>
      </c>
      <c r="O25" s="129">
        <f>SUM(O26+O29)</f>
        <v>0.2</v>
      </c>
      <c r="P25" s="124">
        <f aca="true" t="shared" si="4" ref="P25:P31">SUM(N25:O25)</f>
        <v>0.2</v>
      </c>
      <c r="Q25" s="17"/>
      <c r="R25" s="17"/>
      <c r="S25" s="54" t="s">
        <v>67</v>
      </c>
      <c r="T25" s="17"/>
      <c r="U25" s="20"/>
      <c r="V25" s="32"/>
      <c r="W25" s="32"/>
      <c r="X25" s="32"/>
      <c r="Y25" s="32"/>
      <c r="Z25" s="32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</row>
    <row r="26" spans="1:171" s="89" customFormat="1" ht="27" customHeight="1">
      <c r="A26" s="33"/>
      <c r="B26" s="55" t="s">
        <v>72</v>
      </c>
      <c r="C26" s="56"/>
      <c r="D26" s="122">
        <f>SUM(D27:D28)</f>
        <v>0</v>
      </c>
      <c r="E26" s="147">
        <f>SUM(E27:E28)</f>
        <v>0</v>
      </c>
      <c r="F26" s="127">
        <f t="shared" si="1"/>
        <v>0</v>
      </c>
      <c r="G26" s="122">
        <f>SUM(G27:G28)</f>
        <v>0</v>
      </c>
      <c r="H26" s="147">
        <f>SUM(H27:H28)</f>
        <v>0</v>
      </c>
      <c r="I26" s="127">
        <f t="shared" si="2"/>
        <v>0</v>
      </c>
      <c r="J26" s="122">
        <f>SUM(J27:J28)</f>
        <v>0</v>
      </c>
      <c r="K26" s="148">
        <f>SUM(K27:K28)</f>
        <v>0</v>
      </c>
      <c r="L26" s="127">
        <f t="shared" si="3"/>
        <v>0</v>
      </c>
      <c r="M26" s="149" t="s">
        <v>16</v>
      </c>
      <c r="N26" s="136">
        <f>SUM(N27:N28)</f>
        <v>0</v>
      </c>
      <c r="O26" s="129">
        <f>SUM(O27:O28)</f>
        <v>0</v>
      </c>
      <c r="P26" s="127">
        <f t="shared" si="4"/>
        <v>0</v>
      </c>
      <c r="Q26" s="57"/>
      <c r="R26" s="58" t="s">
        <v>71</v>
      </c>
      <c r="S26" s="18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</row>
    <row r="27" spans="1:171" s="89" customFormat="1" ht="27" customHeight="1">
      <c r="A27" s="33"/>
      <c r="B27" s="59"/>
      <c r="C27" s="60" t="s">
        <v>51</v>
      </c>
      <c r="D27" s="150">
        <v>0</v>
      </c>
      <c r="E27" s="151">
        <v>0</v>
      </c>
      <c r="F27" s="152">
        <f t="shared" si="1"/>
        <v>0</v>
      </c>
      <c r="G27" s="150">
        <v>0</v>
      </c>
      <c r="H27" s="151">
        <v>0</v>
      </c>
      <c r="I27" s="152">
        <f t="shared" si="2"/>
        <v>0</v>
      </c>
      <c r="J27" s="150">
        <v>0</v>
      </c>
      <c r="K27" s="151">
        <v>0</v>
      </c>
      <c r="L27" s="152">
        <f t="shared" si="3"/>
        <v>0</v>
      </c>
      <c r="M27" s="153" t="s">
        <v>16</v>
      </c>
      <c r="N27" s="150">
        <v>0</v>
      </c>
      <c r="O27" s="151">
        <v>0</v>
      </c>
      <c r="P27" s="152">
        <f t="shared" si="4"/>
        <v>0</v>
      </c>
      <c r="Q27" s="61" t="s">
        <v>52</v>
      </c>
      <c r="R27" s="62"/>
      <c r="S27" s="21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</row>
    <row r="28" spans="1:171" s="89" customFormat="1" ht="27" customHeight="1">
      <c r="A28" s="33"/>
      <c r="B28" s="59"/>
      <c r="C28" s="63" t="s">
        <v>53</v>
      </c>
      <c r="D28" s="154">
        <v>0</v>
      </c>
      <c r="E28" s="155">
        <v>0</v>
      </c>
      <c r="F28" s="156">
        <f t="shared" si="1"/>
        <v>0</v>
      </c>
      <c r="G28" s="154">
        <v>0</v>
      </c>
      <c r="H28" s="155">
        <v>0</v>
      </c>
      <c r="I28" s="156">
        <f t="shared" si="2"/>
        <v>0</v>
      </c>
      <c r="J28" s="154">
        <v>0</v>
      </c>
      <c r="K28" s="155">
        <v>0</v>
      </c>
      <c r="L28" s="156">
        <f t="shared" si="3"/>
        <v>0</v>
      </c>
      <c r="M28" s="22" t="s">
        <v>16</v>
      </c>
      <c r="N28" s="154">
        <v>0</v>
      </c>
      <c r="O28" s="155">
        <v>0</v>
      </c>
      <c r="P28" s="156">
        <f t="shared" si="4"/>
        <v>0</v>
      </c>
      <c r="Q28" s="64" t="s">
        <v>54</v>
      </c>
      <c r="R28" s="65"/>
      <c r="S28" s="21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</row>
    <row r="29" spans="1:171" s="89" customFormat="1" ht="27" customHeight="1">
      <c r="A29" s="33"/>
      <c r="B29" s="66" t="s">
        <v>55</v>
      </c>
      <c r="C29" s="67"/>
      <c r="D29" s="157">
        <f>SUM(D30:D31)</f>
        <v>0</v>
      </c>
      <c r="E29" s="158">
        <v>0</v>
      </c>
      <c r="F29" s="159">
        <f t="shared" si="1"/>
        <v>0</v>
      </c>
      <c r="G29" s="157">
        <f>SUM(G30:G31)</f>
        <v>0</v>
      </c>
      <c r="H29" s="158">
        <v>0</v>
      </c>
      <c r="I29" s="159">
        <f t="shared" si="2"/>
        <v>0</v>
      </c>
      <c r="J29" s="157">
        <f>SUM(J30:J31)</f>
        <v>0</v>
      </c>
      <c r="K29" s="158">
        <f>SUM(K30:K31)</f>
        <v>0</v>
      </c>
      <c r="L29" s="159">
        <f t="shared" si="3"/>
        <v>0</v>
      </c>
      <c r="M29" s="153" t="s">
        <v>16</v>
      </c>
      <c r="N29" s="157">
        <f>SUM(N30:N31)</f>
        <v>0</v>
      </c>
      <c r="O29" s="158">
        <f>SUM(O30:O31)</f>
        <v>0.2</v>
      </c>
      <c r="P29" s="159">
        <f t="shared" si="4"/>
        <v>0.2</v>
      </c>
      <c r="Q29" s="68"/>
      <c r="R29" s="69" t="s">
        <v>56</v>
      </c>
      <c r="S29" s="21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</row>
    <row r="30" spans="1:171" s="89" customFormat="1" ht="27" customHeight="1">
      <c r="A30" s="33"/>
      <c r="B30" s="59"/>
      <c r="C30" s="60" t="s">
        <v>27</v>
      </c>
      <c r="D30" s="150">
        <v>0</v>
      </c>
      <c r="E30" s="151">
        <v>0</v>
      </c>
      <c r="F30" s="152">
        <f t="shared" si="1"/>
        <v>0</v>
      </c>
      <c r="G30" s="150">
        <v>0</v>
      </c>
      <c r="H30" s="151">
        <v>0</v>
      </c>
      <c r="I30" s="152">
        <f t="shared" si="2"/>
        <v>0</v>
      </c>
      <c r="J30" s="150">
        <v>0</v>
      </c>
      <c r="K30" s="151">
        <v>0</v>
      </c>
      <c r="L30" s="152">
        <f t="shared" si="3"/>
        <v>0</v>
      </c>
      <c r="M30" s="153" t="s">
        <v>16</v>
      </c>
      <c r="N30" s="150">
        <v>0</v>
      </c>
      <c r="O30" s="151">
        <v>0.2</v>
      </c>
      <c r="P30" s="152">
        <f t="shared" si="4"/>
        <v>0.2</v>
      </c>
      <c r="Q30" s="61" t="s">
        <v>29</v>
      </c>
      <c r="R30" s="65"/>
      <c r="S30" s="21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</row>
    <row r="31" spans="1:171" s="89" customFormat="1" ht="27" customHeight="1" thickBot="1">
      <c r="A31" s="33"/>
      <c r="B31" s="70"/>
      <c r="C31" s="63" t="s">
        <v>28</v>
      </c>
      <c r="D31" s="160">
        <v>0</v>
      </c>
      <c r="E31" s="133">
        <v>0</v>
      </c>
      <c r="F31" s="146">
        <f t="shared" si="1"/>
        <v>0</v>
      </c>
      <c r="G31" s="160">
        <v>0</v>
      </c>
      <c r="H31" s="133">
        <v>0</v>
      </c>
      <c r="I31" s="146">
        <f t="shared" si="2"/>
        <v>0</v>
      </c>
      <c r="J31" s="160">
        <v>0</v>
      </c>
      <c r="K31" s="133">
        <v>0</v>
      </c>
      <c r="L31" s="146">
        <f t="shared" si="3"/>
        <v>0</v>
      </c>
      <c r="M31" s="161" t="s">
        <v>16</v>
      </c>
      <c r="N31" s="160">
        <v>0</v>
      </c>
      <c r="O31" s="133">
        <v>0</v>
      </c>
      <c r="P31" s="146">
        <f t="shared" si="4"/>
        <v>0</v>
      </c>
      <c r="Q31" s="64" t="s">
        <v>30</v>
      </c>
      <c r="R31" s="71"/>
      <c r="S31" s="21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</row>
    <row r="32" spans="1:171" s="89" customFormat="1" ht="9" customHeight="1" thickBot="1">
      <c r="A32" s="33"/>
      <c r="B32" s="16"/>
      <c r="C32" s="16"/>
      <c r="D32" s="135"/>
      <c r="E32" s="135"/>
      <c r="F32" s="135"/>
      <c r="G32" s="135"/>
      <c r="H32" s="135"/>
      <c r="I32" s="135"/>
      <c r="J32" s="135"/>
      <c r="K32" s="135"/>
      <c r="L32" s="135"/>
      <c r="M32" s="49"/>
      <c r="N32" s="49"/>
      <c r="O32" s="49"/>
      <c r="P32" s="49"/>
      <c r="Q32" s="20"/>
      <c r="R32" s="20"/>
      <c r="S32" s="21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</row>
    <row r="33" spans="1:171" s="89" customFormat="1" ht="27" customHeight="1" thickBot="1">
      <c r="A33" s="15" t="s">
        <v>10</v>
      </c>
      <c r="B33" s="31"/>
      <c r="C33" s="31"/>
      <c r="D33" s="162">
        <f aca="true" t="shared" si="5" ref="D33:P33">SUM(D34:D35)</f>
        <v>0.1</v>
      </c>
      <c r="E33" s="123">
        <f t="shared" si="5"/>
        <v>-0.2</v>
      </c>
      <c r="F33" s="121">
        <f t="shared" si="5"/>
        <v>-0.1</v>
      </c>
      <c r="G33" s="162">
        <f>SUM(G34:G35)</f>
        <v>0</v>
      </c>
      <c r="H33" s="123">
        <f>SUM(H34:H35)</f>
        <v>0</v>
      </c>
      <c r="I33" s="121">
        <f>SUM(I34:I35)</f>
        <v>0</v>
      </c>
      <c r="J33" s="123">
        <f t="shared" si="5"/>
        <v>1</v>
      </c>
      <c r="K33" s="123">
        <f t="shared" si="5"/>
        <v>-0.9</v>
      </c>
      <c r="L33" s="120">
        <f t="shared" si="5"/>
        <v>0.1</v>
      </c>
      <c r="M33" s="163" t="s">
        <v>16</v>
      </c>
      <c r="N33" s="119">
        <f t="shared" si="5"/>
        <v>0.9</v>
      </c>
      <c r="O33" s="123">
        <f t="shared" si="5"/>
        <v>-0.39999999999999997</v>
      </c>
      <c r="P33" s="120">
        <f t="shared" si="5"/>
        <v>0.5000000000000001</v>
      </c>
      <c r="Q33" s="32"/>
      <c r="R33" s="32"/>
      <c r="S33" s="18" t="s">
        <v>11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</row>
    <row r="34" spans="1:171" s="89" customFormat="1" ht="27" customHeight="1">
      <c r="A34" s="33"/>
      <c r="B34" s="34" t="s">
        <v>33</v>
      </c>
      <c r="C34" s="35"/>
      <c r="D34" s="141">
        <v>0</v>
      </c>
      <c r="E34" s="142">
        <v>0</v>
      </c>
      <c r="F34" s="140">
        <f>+E34+D34</f>
        <v>0</v>
      </c>
      <c r="G34" s="141">
        <v>0</v>
      </c>
      <c r="H34" s="142">
        <v>0</v>
      </c>
      <c r="I34" s="140">
        <f>+H34+G34</f>
        <v>0</v>
      </c>
      <c r="J34" s="141">
        <v>0.2</v>
      </c>
      <c r="K34" s="142">
        <v>-0.1</v>
      </c>
      <c r="L34" s="127">
        <f>J34+K34</f>
        <v>0.1</v>
      </c>
      <c r="M34" s="19" t="s">
        <v>16</v>
      </c>
      <c r="N34" s="141">
        <v>0.4</v>
      </c>
      <c r="O34" s="142">
        <v>0.2</v>
      </c>
      <c r="P34" s="127">
        <f>SUM(N34:O34)</f>
        <v>0.6000000000000001</v>
      </c>
      <c r="Q34" s="36"/>
      <c r="R34" s="37" t="s">
        <v>34</v>
      </c>
      <c r="S34" s="21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</row>
    <row r="35" spans="1:171" s="89" customFormat="1" ht="27" customHeight="1" thickBot="1">
      <c r="A35" s="33"/>
      <c r="B35" s="38" t="s">
        <v>75</v>
      </c>
      <c r="C35" s="39"/>
      <c r="D35" s="141">
        <v>0.1</v>
      </c>
      <c r="E35" s="142">
        <v>-0.2</v>
      </c>
      <c r="F35" s="146">
        <f>SUM(D35:E35)</f>
        <v>-0.1</v>
      </c>
      <c r="G35" s="141">
        <v>0</v>
      </c>
      <c r="H35" s="142">
        <v>0</v>
      </c>
      <c r="I35" s="146">
        <f>SUM(G35:H35)</f>
        <v>0</v>
      </c>
      <c r="J35" s="141">
        <v>0.8</v>
      </c>
      <c r="K35" s="142">
        <v>-0.8</v>
      </c>
      <c r="L35" s="132">
        <f>J35+K35</f>
        <v>0</v>
      </c>
      <c r="M35" s="22" t="s">
        <v>16</v>
      </c>
      <c r="N35" s="141">
        <v>0.5</v>
      </c>
      <c r="O35" s="142">
        <v>-0.6</v>
      </c>
      <c r="P35" s="132">
        <f>SUM(N35:O35)</f>
        <v>-0.09999999999999998</v>
      </c>
      <c r="Q35" s="40"/>
      <c r="R35" s="41" t="s">
        <v>74</v>
      </c>
      <c r="S35" s="21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</row>
    <row r="36" spans="1:171" s="89" customFormat="1" ht="30" customHeight="1" thickBot="1">
      <c r="A36" s="33"/>
      <c r="B36" s="17"/>
      <c r="C36" s="17"/>
      <c r="D36" s="217" t="s">
        <v>38</v>
      </c>
      <c r="E36" s="218"/>
      <c r="F36" s="218"/>
      <c r="G36" s="217" t="s">
        <v>85</v>
      </c>
      <c r="H36" s="218"/>
      <c r="I36" s="218"/>
      <c r="J36" s="217" t="s">
        <v>85</v>
      </c>
      <c r="K36" s="218"/>
      <c r="L36" s="218"/>
      <c r="M36" s="85"/>
      <c r="N36" s="217" t="s">
        <v>95</v>
      </c>
      <c r="O36" s="218"/>
      <c r="P36" s="218"/>
      <c r="Q36" s="20"/>
      <c r="R36" s="20"/>
      <c r="S36" s="21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</row>
    <row r="37" spans="1:171" s="89" customFormat="1" ht="27" customHeight="1" thickBot="1">
      <c r="A37" s="43" t="s">
        <v>24</v>
      </c>
      <c r="B37" s="44"/>
      <c r="C37" s="44"/>
      <c r="D37" s="162">
        <f>D11+D13-D17-D25-D33</f>
        <v>10.700000000000001</v>
      </c>
      <c r="E37" s="123">
        <f>E11+E13-E17-E25-E33</f>
        <v>1.6000000000000003</v>
      </c>
      <c r="F37" s="121">
        <f>SUM(D37:E37)</f>
        <v>12.3</v>
      </c>
      <c r="G37" s="162">
        <f>G11+G13-G17-G25-G33</f>
        <v>6.400000000000001</v>
      </c>
      <c r="H37" s="123">
        <f>H11+H13-H17-H25-H33</f>
        <v>1.2000000000000002</v>
      </c>
      <c r="I37" s="121">
        <f>SUM(G37:H37)</f>
        <v>7.600000000000001</v>
      </c>
      <c r="J37" s="162">
        <f>J11+J13-J17-J25-J33</f>
        <v>6.400000000000006</v>
      </c>
      <c r="K37" s="123">
        <f>K11+K13-K17-K25-K33</f>
        <v>1.2000000000000006</v>
      </c>
      <c r="L37" s="121">
        <f>SUM(J37:K37)</f>
        <v>7.600000000000007</v>
      </c>
      <c r="M37" s="45">
        <f>ROUND(L37-P37,2)/P37*100</f>
        <v>-46.09929078014185</v>
      </c>
      <c r="N37" s="162">
        <f>N11+N13-N17-N25-N33</f>
        <v>10.9</v>
      </c>
      <c r="O37" s="123">
        <f>O11+O13-O17-O25-O33</f>
        <v>3.199999999999998</v>
      </c>
      <c r="P37" s="121">
        <f>SUM(N37:O37)</f>
        <v>14.099999999999998</v>
      </c>
      <c r="Q37" s="46"/>
      <c r="R37" s="46"/>
      <c r="S37" s="47" t="s">
        <v>79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</row>
    <row r="38" spans="1:171" s="89" customFormat="1" ht="9" customHeight="1" thickBot="1">
      <c r="A38" s="48"/>
      <c r="B38" s="14"/>
      <c r="C38" s="14"/>
      <c r="D38" s="135"/>
      <c r="E38" s="135"/>
      <c r="F38" s="135"/>
      <c r="G38" s="214"/>
      <c r="H38" s="214"/>
      <c r="I38" s="214"/>
      <c r="J38" s="214"/>
      <c r="K38" s="214"/>
      <c r="L38" s="214"/>
      <c r="M38" s="42"/>
      <c r="N38" s="215"/>
      <c r="O38" s="215"/>
      <c r="P38" s="215"/>
      <c r="Q38" s="216"/>
      <c r="R38" s="216"/>
      <c r="S38" s="21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</row>
    <row r="39" spans="1:171" s="89" customFormat="1" ht="27" customHeight="1" thickBot="1">
      <c r="A39" s="15" t="s">
        <v>57</v>
      </c>
      <c r="B39" s="31"/>
      <c r="C39" s="31"/>
      <c r="D39" s="162">
        <f aca="true" t="shared" si="6" ref="D39:L39">SUM(D40:D41)</f>
        <v>10.7</v>
      </c>
      <c r="E39" s="123">
        <f t="shared" si="6"/>
        <v>1.6</v>
      </c>
      <c r="F39" s="119">
        <f t="shared" si="6"/>
        <v>12.3</v>
      </c>
      <c r="G39" s="162">
        <f t="shared" si="6"/>
        <v>6.3999999999999995</v>
      </c>
      <c r="H39" s="123">
        <f t="shared" si="6"/>
        <v>1.2000000000000002</v>
      </c>
      <c r="I39" s="119">
        <f t="shared" si="6"/>
        <v>7.6</v>
      </c>
      <c r="J39" s="162">
        <f t="shared" si="6"/>
        <v>6.3999999999999995</v>
      </c>
      <c r="K39" s="123">
        <f t="shared" si="6"/>
        <v>1.2000000000000002</v>
      </c>
      <c r="L39" s="120">
        <f t="shared" si="6"/>
        <v>7.6</v>
      </c>
      <c r="M39" s="50">
        <f>ROUND(L39-P39,2)/P39*100</f>
        <v>-46.099290780141835</v>
      </c>
      <c r="N39" s="162">
        <f>SUM(N40:N41)</f>
        <v>10.9</v>
      </c>
      <c r="O39" s="123">
        <f>SUM(O40:O41)</f>
        <v>3.2</v>
      </c>
      <c r="P39" s="120">
        <f>SUM(N39:O39)</f>
        <v>14.100000000000001</v>
      </c>
      <c r="Q39" s="32"/>
      <c r="R39" s="32"/>
      <c r="S39" s="18" t="s">
        <v>58</v>
      </c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</row>
    <row r="40" spans="1:171" s="89" customFormat="1" ht="27" customHeight="1">
      <c r="A40" s="51"/>
      <c r="B40" s="34" t="s">
        <v>12</v>
      </c>
      <c r="C40" s="35"/>
      <c r="D40" s="128">
        <v>2.3</v>
      </c>
      <c r="E40" s="142">
        <v>1.1</v>
      </c>
      <c r="F40" s="140">
        <f>D40+E40</f>
        <v>3.4</v>
      </c>
      <c r="G40" s="128">
        <v>1.8</v>
      </c>
      <c r="H40" s="142">
        <v>0.8</v>
      </c>
      <c r="I40" s="140">
        <f>SUM(G40:H40)</f>
        <v>2.6</v>
      </c>
      <c r="J40" s="128">
        <v>1.8</v>
      </c>
      <c r="K40" s="142">
        <v>0.8</v>
      </c>
      <c r="L40" s="140">
        <f>SUM(J40:K40)</f>
        <v>2.6</v>
      </c>
      <c r="M40" s="52">
        <f>ROUND(L40-P40,2)/P40*100</f>
        <v>-57.37704918032788</v>
      </c>
      <c r="N40" s="128">
        <v>3.5</v>
      </c>
      <c r="O40" s="142">
        <v>2.6</v>
      </c>
      <c r="P40" s="127">
        <f>SUM(N40:O40)</f>
        <v>6.1</v>
      </c>
      <c r="Q40" s="36"/>
      <c r="R40" s="37" t="s">
        <v>13</v>
      </c>
      <c r="S40" s="21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</row>
    <row r="41" spans="1:171" s="89" customFormat="1" ht="27" customHeight="1" thickBot="1">
      <c r="A41" s="51"/>
      <c r="B41" s="38" t="s">
        <v>14</v>
      </c>
      <c r="C41" s="39"/>
      <c r="D41" s="130">
        <v>8.4</v>
      </c>
      <c r="E41" s="131">
        <v>0.5</v>
      </c>
      <c r="F41" s="132">
        <f>SUM(D41:E41)</f>
        <v>8.9</v>
      </c>
      <c r="G41" s="130">
        <v>4.6</v>
      </c>
      <c r="H41" s="131">
        <v>0.4</v>
      </c>
      <c r="I41" s="132">
        <f>SUM(G41:H41)</f>
        <v>5</v>
      </c>
      <c r="J41" s="130">
        <v>4.6</v>
      </c>
      <c r="K41" s="131">
        <v>0.4</v>
      </c>
      <c r="L41" s="132">
        <f>SUM(J41:K41)</f>
        <v>5</v>
      </c>
      <c r="M41" s="53">
        <f>ROUND(L41-P41,2)/P41*100</f>
        <v>-37.5</v>
      </c>
      <c r="N41" s="130">
        <v>7.4</v>
      </c>
      <c r="O41" s="131">
        <v>0.6</v>
      </c>
      <c r="P41" s="132">
        <f>SUM(N41:O41)</f>
        <v>8</v>
      </c>
      <c r="Q41" s="40"/>
      <c r="R41" s="41" t="s">
        <v>15</v>
      </c>
      <c r="S41" s="21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</row>
    <row r="42" spans="1:171" s="179" customFormat="1" ht="9" customHeight="1" thickBot="1">
      <c r="A42" s="173"/>
      <c r="B42" s="174"/>
      <c r="C42" s="174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6"/>
      <c r="R42" s="176"/>
      <c r="S42" s="177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8"/>
      <c r="CR42" s="178"/>
      <c r="CS42" s="178"/>
      <c r="CT42" s="178"/>
      <c r="CU42" s="178"/>
      <c r="CV42" s="178"/>
      <c r="CW42" s="178"/>
      <c r="CX42" s="178"/>
      <c r="CY42" s="178"/>
      <c r="CZ42" s="178"/>
      <c r="DA42" s="178"/>
      <c r="DB42" s="178"/>
      <c r="DC42" s="178"/>
      <c r="DD42" s="178"/>
      <c r="DE42" s="178"/>
      <c r="DF42" s="178"/>
      <c r="DG42" s="178"/>
      <c r="DH42" s="178"/>
      <c r="DI42" s="178"/>
      <c r="DJ42" s="178"/>
      <c r="DK42" s="178"/>
      <c r="DL42" s="178"/>
      <c r="DM42" s="178"/>
      <c r="DN42" s="178"/>
      <c r="DO42" s="178"/>
      <c r="DP42" s="178"/>
      <c r="DQ42" s="178"/>
      <c r="DR42" s="178"/>
      <c r="DS42" s="178"/>
      <c r="DT42" s="178"/>
      <c r="DU42" s="178"/>
      <c r="DV42" s="178"/>
      <c r="DW42" s="178"/>
      <c r="DX42" s="178"/>
      <c r="DY42" s="178"/>
      <c r="DZ42" s="178"/>
      <c r="EA42" s="178"/>
      <c r="EB42" s="178"/>
      <c r="EC42" s="178"/>
      <c r="ED42" s="178"/>
      <c r="EE42" s="178"/>
      <c r="EF42" s="178"/>
      <c r="EG42" s="178"/>
      <c r="EH42" s="178"/>
      <c r="EI42" s="178"/>
      <c r="EJ42" s="178"/>
      <c r="EK42" s="178"/>
      <c r="EL42" s="178"/>
      <c r="EM42" s="178"/>
      <c r="EN42" s="178"/>
      <c r="EO42" s="178"/>
      <c r="EP42" s="178"/>
      <c r="EQ42" s="178"/>
      <c r="ER42" s="178"/>
      <c r="ES42" s="178"/>
      <c r="ET42" s="178"/>
      <c r="EU42" s="178"/>
      <c r="EV42" s="178"/>
      <c r="EW42" s="178"/>
      <c r="EX42" s="178"/>
      <c r="EY42" s="178"/>
      <c r="EZ42" s="178"/>
      <c r="FA42" s="178"/>
      <c r="FB42" s="178"/>
      <c r="FC42" s="178"/>
      <c r="FD42" s="178"/>
      <c r="FE42" s="178"/>
      <c r="FF42" s="178"/>
      <c r="FG42" s="178"/>
      <c r="FH42" s="178"/>
      <c r="FI42" s="178"/>
      <c r="FJ42" s="178"/>
      <c r="FK42" s="178"/>
      <c r="FL42" s="178"/>
      <c r="FM42" s="178"/>
      <c r="FN42" s="178"/>
      <c r="FO42" s="178"/>
    </row>
    <row r="43" spans="1:171" s="10" customFormat="1" ht="27" customHeight="1">
      <c r="A43" s="29" t="s">
        <v>60</v>
      </c>
      <c r="B43" s="28"/>
      <c r="C43" s="28"/>
      <c r="D43" s="28"/>
      <c r="E43" s="28"/>
      <c r="F43" s="28"/>
      <c r="G43" s="28"/>
      <c r="H43" s="28"/>
      <c r="I43" s="28"/>
      <c r="J43" s="231" t="s">
        <v>59</v>
      </c>
      <c r="K43" s="231"/>
      <c r="L43" s="26"/>
      <c r="M43" s="26"/>
      <c r="N43" s="26"/>
      <c r="O43" s="26"/>
      <c r="P43" s="26"/>
      <c r="Q43" s="26"/>
      <c r="R43" s="26"/>
      <c r="S43" s="103" t="s">
        <v>68</v>
      </c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</row>
    <row r="44" spans="1:171" s="10" customFormat="1" ht="27" customHeight="1">
      <c r="A44" s="105"/>
      <c r="B44" s="106"/>
      <c r="C44" s="106"/>
      <c r="D44" s="107"/>
      <c r="E44" s="107"/>
      <c r="F44" s="11"/>
      <c r="G44" s="104"/>
      <c r="H44" s="104"/>
      <c r="I44" s="104" t="s">
        <v>61</v>
      </c>
      <c r="J44" s="164">
        <v>84</v>
      </c>
      <c r="K44" s="23" t="s">
        <v>23</v>
      </c>
      <c r="L44" s="27" t="s">
        <v>63</v>
      </c>
      <c r="M44" s="27"/>
      <c r="N44" s="27"/>
      <c r="O44" s="27"/>
      <c r="P44" s="108"/>
      <c r="Q44" s="108"/>
      <c r="R44" s="108"/>
      <c r="S44" s="109"/>
      <c r="T44" s="102"/>
      <c r="U44" s="102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</row>
    <row r="45" spans="1:171" s="10" customFormat="1" ht="27" customHeight="1">
      <c r="A45" s="105"/>
      <c r="B45" s="106"/>
      <c r="C45" s="106"/>
      <c r="D45" s="107"/>
      <c r="E45" s="107"/>
      <c r="F45" s="11"/>
      <c r="G45" s="25"/>
      <c r="H45" s="25"/>
      <c r="I45" s="104" t="s">
        <v>62</v>
      </c>
      <c r="J45" s="164">
        <v>23</v>
      </c>
      <c r="K45" s="23" t="s">
        <v>23</v>
      </c>
      <c r="L45" s="183" t="s">
        <v>62</v>
      </c>
      <c r="M45" s="27"/>
      <c r="N45" s="27"/>
      <c r="O45" s="24"/>
      <c r="P45" s="26"/>
      <c r="Q45" s="26"/>
      <c r="R45" s="26"/>
      <c r="S45" s="103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</row>
    <row r="46" spans="1:171" s="10" customFormat="1" ht="27" customHeight="1">
      <c r="A46" s="105"/>
      <c r="B46" s="106"/>
      <c r="C46" s="106"/>
      <c r="D46" s="25"/>
      <c r="E46" s="25"/>
      <c r="F46" s="11"/>
      <c r="G46" s="25"/>
      <c r="H46" s="25"/>
      <c r="I46" s="25" t="s">
        <v>88</v>
      </c>
      <c r="J46" s="30" t="s">
        <v>87</v>
      </c>
      <c r="K46" s="23" t="s">
        <v>23</v>
      </c>
      <c r="L46" s="24" t="s">
        <v>96</v>
      </c>
      <c r="M46" s="24"/>
      <c r="N46" s="24"/>
      <c r="O46" s="24"/>
      <c r="P46" s="26"/>
      <c r="Q46" s="26"/>
      <c r="R46" s="26"/>
      <c r="S46" s="103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</row>
    <row r="47" spans="1:171" s="10" customFormat="1" ht="27" customHeight="1">
      <c r="A47" s="110" t="s">
        <v>76</v>
      </c>
      <c r="B47" s="111"/>
      <c r="C47" s="111"/>
      <c r="D47" s="111"/>
      <c r="E47" s="111"/>
      <c r="F47" s="111"/>
      <c r="G47" s="111"/>
      <c r="H47" s="111"/>
      <c r="I47" s="111"/>
      <c r="J47" s="232" t="s">
        <v>69</v>
      </c>
      <c r="K47" s="232"/>
      <c r="L47" s="26"/>
      <c r="M47" s="26"/>
      <c r="N47" s="26"/>
      <c r="O47" s="26"/>
      <c r="P47" s="26"/>
      <c r="Q47" s="26"/>
      <c r="R47" s="26"/>
      <c r="S47" s="103" t="s">
        <v>77</v>
      </c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</row>
    <row r="48" spans="1:171" s="10" customFormat="1" ht="27" customHeight="1">
      <c r="A48" s="29" t="s">
        <v>84</v>
      </c>
      <c r="B48" s="28"/>
      <c r="C48" s="28"/>
      <c r="D48" s="28"/>
      <c r="E48" s="28"/>
      <c r="F48" s="28"/>
      <c r="G48" s="28"/>
      <c r="H48" s="28"/>
      <c r="I48" s="28"/>
      <c r="J48" s="232" t="s">
        <v>70</v>
      </c>
      <c r="K48" s="232"/>
      <c r="L48" s="26"/>
      <c r="M48" s="26"/>
      <c r="N48" s="26"/>
      <c r="O48" s="26"/>
      <c r="P48" s="26"/>
      <c r="Q48" s="26"/>
      <c r="R48" s="26"/>
      <c r="S48" s="103" t="s">
        <v>82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</row>
    <row r="49" spans="1:171" s="10" customFormat="1" ht="27" customHeight="1">
      <c r="A49" s="29" t="s">
        <v>81</v>
      </c>
      <c r="B49" s="28"/>
      <c r="C49" s="28"/>
      <c r="D49" s="28"/>
      <c r="E49" s="28"/>
      <c r="F49" s="28"/>
      <c r="G49" s="28"/>
      <c r="H49" s="28"/>
      <c r="I49" s="28"/>
      <c r="J49" s="169"/>
      <c r="K49" s="11"/>
      <c r="L49" s="26"/>
      <c r="M49" s="26"/>
      <c r="N49" s="26"/>
      <c r="O49" s="26"/>
      <c r="P49" s="26"/>
      <c r="Q49" s="26"/>
      <c r="R49" s="26"/>
      <c r="S49" s="103" t="s">
        <v>83</v>
      </c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</row>
    <row r="50" spans="1:171" s="10" customFormat="1" ht="15" customHeight="1" thickBot="1">
      <c r="A50" s="180"/>
      <c r="B50" s="181"/>
      <c r="C50" s="181"/>
      <c r="D50" s="181"/>
      <c r="E50" s="181"/>
      <c r="F50" s="181"/>
      <c r="G50" s="181"/>
      <c r="H50" s="181"/>
      <c r="I50" s="181"/>
      <c r="J50" s="182"/>
      <c r="K50" s="170"/>
      <c r="L50" s="171"/>
      <c r="M50" s="171"/>
      <c r="N50" s="171"/>
      <c r="O50" s="171"/>
      <c r="P50" s="171"/>
      <c r="Q50" s="171"/>
      <c r="R50" s="171"/>
      <c r="S50" s="172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</row>
    <row r="51" spans="1:18" s="2" customFormat="1" ht="21" customHeight="1">
      <c r="A51" s="5"/>
      <c r="B51" s="7"/>
      <c r="C51" s="4"/>
      <c r="D51" s="4"/>
      <c r="E51" s="4"/>
      <c r="F51" s="4"/>
      <c r="G51" s="4"/>
      <c r="H51" s="4"/>
      <c r="I51" s="4"/>
      <c r="J51" s="4"/>
      <c r="K51" s="4"/>
      <c r="L51" s="4"/>
      <c r="O51" s="4"/>
      <c r="P51" s="4"/>
      <c r="Q51" s="4"/>
      <c r="R51" s="4"/>
    </row>
    <row r="52" spans="1:12" s="2" customFormat="1" ht="21" customHeight="1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8" ht="21" customHeight="1">
      <c r="A53" s="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6"/>
      <c r="N53" s="6"/>
      <c r="O53" s="6"/>
      <c r="P53" s="6"/>
      <c r="Q53" s="6"/>
      <c r="R53" s="6"/>
    </row>
    <row r="54" spans="1:18" ht="21" customHeight="1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6"/>
      <c r="N54" s="6"/>
      <c r="O54" s="6"/>
      <c r="P54" s="6"/>
      <c r="Q54" s="6"/>
      <c r="R54" s="6"/>
    </row>
    <row r="55" spans="1:18" ht="21" customHeight="1">
      <c r="A55" s="5"/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21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21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21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21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21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21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21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21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21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21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ht="21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72:256" s="6" customFormat="1" ht="12.75"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72:256" s="6" customFormat="1" ht="12.75"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72:256" s="6" customFormat="1" ht="12.75"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72:256" s="6" customFormat="1" ht="12.75"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72:256" s="6" customFormat="1" ht="12.75"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72:256" s="6" customFormat="1" ht="12.75"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72:256" s="6" customFormat="1" ht="12.75"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  <row r="636" s="6" customFormat="1" ht="12.75"/>
    <row r="637" s="6" customFormat="1" ht="12.75"/>
    <row r="638" s="6" customFormat="1" ht="12.75"/>
    <row r="639" s="6" customFormat="1" ht="12.75"/>
    <row r="640" s="6" customFormat="1" ht="12.75"/>
    <row r="641" s="6" customFormat="1" ht="12.75"/>
    <row r="642" s="6" customFormat="1" ht="12.75"/>
    <row r="643" s="6" customFormat="1" ht="12.75"/>
    <row r="644" s="6" customFormat="1" ht="12.75"/>
    <row r="645" s="6" customFormat="1" ht="12.75"/>
    <row r="646" s="6" customFormat="1" ht="12.75"/>
    <row r="647" s="6" customFormat="1" ht="12.75"/>
    <row r="648" s="6" customFormat="1" ht="12.75"/>
    <row r="649" s="6" customFormat="1" ht="12.75"/>
    <row r="650" s="6" customFormat="1" ht="12.75"/>
    <row r="651" s="6" customFormat="1" ht="12.75"/>
    <row r="652" s="6" customFormat="1" ht="12.75"/>
    <row r="653" s="6" customFormat="1" ht="12.75"/>
    <row r="654" s="6" customFormat="1" ht="12.75"/>
    <row r="655" s="6" customFormat="1" ht="12.75"/>
    <row r="656" s="6" customFormat="1" ht="12.75"/>
    <row r="657" s="6" customFormat="1" ht="12.75"/>
    <row r="658" s="6" customFormat="1" ht="12.75"/>
    <row r="659" s="6" customFormat="1" ht="12.75"/>
    <row r="660" s="6" customFormat="1" ht="12.75"/>
    <row r="661" s="6" customFormat="1" ht="12.75"/>
    <row r="662" s="6" customFormat="1" ht="12.75"/>
    <row r="663" s="6" customFormat="1" ht="12.75"/>
    <row r="664" s="6" customFormat="1" ht="12.75"/>
    <row r="665" s="6" customFormat="1" ht="12.75"/>
    <row r="666" s="6" customFormat="1" ht="12.75"/>
    <row r="667" s="6" customFormat="1" ht="12.75"/>
    <row r="668" s="6" customFormat="1" ht="12.75"/>
    <row r="669" s="6" customFormat="1" ht="12.75"/>
    <row r="670" s="6" customFormat="1" ht="12.75"/>
    <row r="671" s="6" customFormat="1" ht="12.75"/>
    <row r="672" s="6" customFormat="1" ht="12.75"/>
    <row r="673" s="6" customFormat="1" ht="12.75"/>
    <row r="674" s="6" customFormat="1" ht="12.75"/>
    <row r="675" s="6" customFormat="1" ht="12.75"/>
    <row r="676" s="6" customFormat="1" ht="12.75"/>
    <row r="677" s="6" customFormat="1" ht="12.75"/>
    <row r="678" s="6" customFormat="1" ht="12.75"/>
    <row r="679" s="6" customFormat="1" ht="12.75"/>
    <row r="680" s="6" customFormat="1" ht="12.75"/>
    <row r="681" s="6" customFormat="1" ht="12.75"/>
    <row r="682" s="6" customFormat="1" ht="12.75"/>
    <row r="683" s="6" customFormat="1" ht="12.75"/>
    <row r="684" s="6" customFormat="1" ht="12.75"/>
    <row r="685" s="6" customFormat="1" ht="12.75"/>
    <row r="686" s="6" customFormat="1" ht="12.75"/>
    <row r="687" s="6" customFormat="1" ht="12.75"/>
    <row r="688" s="6" customFormat="1" ht="12.75"/>
    <row r="689" s="6" customFormat="1" ht="12.75"/>
    <row r="690" s="6" customFormat="1" ht="12.75"/>
    <row r="691" s="6" customFormat="1" ht="12.75"/>
    <row r="692" s="6" customFormat="1" ht="12.75"/>
    <row r="693" s="6" customFormat="1" ht="12.75"/>
    <row r="694" s="6" customFormat="1" ht="12.75"/>
    <row r="695" s="6" customFormat="1" ht="12.75"/>
    <row r="696" s="6" customFormat="1" ht="12.75"/>
    <row r="697" s="6" customFormat="1" ht="12.75"/>
    <row r="698" s="6" customFormat="1" ht="12.75"/>
    <row r="699" s="6" customFormat="1" ht="12.75"/>
    <row r="700" s="6" customFormat="1" ht="12.75"/>
    <row r="701" s="6" customFormat="1" ht="12.75"/>
    <row r="702" s="6" customFormat="1" ht="12.75"/>
    <row r="703" s="6" customFormat="1" ht="12.75"/>
    <row r="704" s="6" customFormat="1" ht="12.75"/>
    <row r="705" s="6" customFormat="1" ht="12.75"/>
    <row r="706" s="6" customFormat="1" ht="12.75"/>
    <row r="707" s="6" customFormat="1" ht="12.75"/>
    <row r="708" s="6" customFormat="1" ht="12.75"/>
    <row r="709" s="6" customFormat="1" ht="12.75"/>
    <row r="710" s="6" customFormat="1" ht="12.75"/>
    <row r="711" s="6" customFormat="1" ht="12.75"/>
    <row r="712" s="6" customFormat="1" ht="12.75"/>
    <row r="713" s="6" customFormat="1" ht="12.75"/>
    <row r="714" s="6" customFormat="1" ht="12.75"/>
    <row r="715" s="6" customFormat="1" ht="12.75"/>
    <row r="716" s="6" customFormat="1" ht="12.75"/>
    <row r="717" s="6" customFormat="1" ht="12.75"/>
    <row r="718" s="6" customFormat="1" ht="12.75"/>
    <row r="719" s="6" customFormat="1" ht="12.75"/>
    <row r="720" s="6" customFormat="1" ht="12.75"/>
    <row r="721" s="6" customFormat="1" ht="12.75"/>
    <row r="722" s="6" customFormat="1" ht="12.75"/>
    <row r="723" s="6" customFormat="1" ht="12.75"/>
    <row r="724" s="6" customFormat="1" ht="12.75"/>
    <row r="725" s="6" customFormat="1" ht="12.75"/>
    <row r="726" s="6" customFormat="1" ht="12.75"/>
    <row r="727" s="6" customFormat="1" ht="12.75"/>
    <row r="728" s="6" customFormat="1" ht="12.75"/>
    <row r="729" s="6" customFormat="1" ht="12.75"/>
    <row r="730" s="6" customFormat="1" ht="12.75"/>
    <row r="731" s="6" customFormat="1" ht="12.75"/>
    <row r="732" s="6" customFormat="1" ht="12.75"/>
    <row r="733" s="6" customFormat="1" ht="12.75"/>
    <row r="734" s="6" customFormat="1" ht="12.75"/>
    <row r="735" s="6" customFormat="1" ht="12.75"/>
    <row r="736" s="6" customFormat="1" ht="12.75"/>
    <row r="737" s="6" customFormat="1" ht="12.75"/>
    <row r="738" s="6" customFormat="1" ht="12.75"/>
    <row r="739" s="6" customFormat="1" ht="12.75"/>
    <row r="740" s="6" customFormat="1" ht="12.75"/>
    <row r="741" s="6" customFormat="1" ht="12.75"/>
    <row r="742" s="6" customFormat="1" ht="12.75"/>
    <row r="743" s="6" customFormat="1" ht="12.75"/>
    <row r="744" s="6" customFormat="1" ht="12.75"/>
    <row r="745" s="6" customFormat="1" ht="12.75"/>
    <row r="746" s="6" customFormat="1" ht="12.75"/>
    <row r="747" s="6" customFormat="1" ht="12.75"/>
    <row r="748" s="6" customFormat="1" ht="12.75"/>
    <row r="749" s="6" customFormat="1" ht="12.75"/>
    <row r="750" s="6" customFormat="1" ht="12.75"/>
    <row r="751" s="6" customFormat="1" ht="12.75"/>
    <row r="752" s="6" customFormat="1" ht="12.75"/>
    <row r="753" s="6" customFormat="1" ht="12.75"/>
    <row r="754" s="6" customFormat="1" ht="12.75"/>
    <row r="755" s="6" customFormat="1" ht="12.75"/>
    <row r="756" s="6" customFormat="1" ht="12.75"/>
    <row r="757" s="6" customFormat="1" ht="12.75"/>
    <row r="758" s="6" customFormat="1" ht="12.75"/>
    <row r="759" s="6" customFormat="1" ht="12.75"/>
    <row r="760" s="6" customFormat="1" ht="12.75"/>
    <row r="761" s="6" customFormat="1" ht="12.75"/>
    <row r="762" s="6" customFormat="1" ht="12.75"/>
    <row r="763" s="6" customFormat="1" ht="12.75"/>
    <row r="764" s="6" customFormat="1" ht="12.75"/>
    <row r="765" s="6" customFormat="1" ht="12.75"/>
    <row r="766" s="6" customFormat="1" ht="12.75"/>
    <row r="767" s="6" customFormat="1" ht="12.75"/>
    <row r="768" s="6" customFormat="1" ht="12.75"/>
    <row r="769" s="6" customFormat="1" ht="12.75"/>
    <row r="770" s="6" customFormat="1" ht="12.75"/>
    <row r="771" s="6" customFormat="1" ht="12.75"/>
    <row r="772" s="6" customFormat="1" ht="12.75"/>
    <row r="773" s="6" customFormat="1" ht="12.75"/>
    <row r="774" s="6" customFormat="1" ht="12.75"/>
    <row r="775" s="6" customFormat="1" ht="12.75"/>
    <row r="776" s="6" customFormat="1" ht="12.75"/>
    <row r="777" s="6" customFormat="1" ht="12.75"/>
    <row r="778" s="6" customFormat="1" ht="12.75"/>
    <row r="779" s="6" customFormat="1" ht="12.75"/>
    <row r="780" s="6" customFormat="1" ht="12.75"/>
    <row r="781" s="6" customFormat="1" ht="12.75"/>
    <row r="782" s="6" customFormat="1" ht="12.75"/>
    <row r="783" s="6" customFormat="1" ht="12.75"/>
    <row r="784" s="6" customFormat="1" ht="12.75"/>
    <row r="785" s="6" customFormat="1" ht="12.75"/>
    <row r="786" s="6" customFormat="1" ht="12.75"/>
    <row r="787" s="6" customFormat="1" ht="12.75"/>
    <row r="788" s="6" customFormat="1" ht="12.75"/>
    <row r="789" s="6" customFormat="1" ht="12.75"/>
    <row r="790" s="6" customFormat="1" ht="12.75"/>
    <row r="791" s="6" customFormat="1" ht="12.75"/>
    <row r="792" s="6" customFormat="1" ht="12.75"/>
    <row r="793" s="6" customFormat="1" ht="12.75"/>
    <row r="794" s="6" customFormat="1" ht="12.75"/>
    <row r="795" s="6" customFormat="1" ht="12.75"/>
    <row r="796" s="6" customFormat="1" ht="12.75"/>
    <row r="797" s="6" customFormat="1" ht="12.75"/>
    <row r="798" s="6" customFormat="1" ht="12.75"/>
    <row r="799" s="6" customFormat="1" ht="12.75"/>
    <row r="800" s="6" customFormat="1" ht="12.75"/>
    <row r="801" s="6" customFormat="1" ht="12.75"/>
    <row r="802" s="6" customFormat="1" ht="12.75"/>
    <row r="803" s="6" customFormat="1" ht="12.75"/>
    <row r="804" s="6" customFormat="1" ht="12.75"/>
    <row r="805" s="6" customFormat="1" ht="12.75"/>
    <row r="806" s="6" customFormat="1" ht="12.75"/>
    <row r="807" s="6" customFormat="1" ht="12.75"/>
    <row r="808" s="6" customFormat="1" ht="12.75"/>
    <row r="809" s="6" customFormat="1" ht="12.75"/>
    <row r="810" s="6" customFormat="1" ht="12.75"/>
    <row r="811" s="6" customFormat="1" ht="12.75"/>
    <row r="812" s="6" customFormat="1" ht="12.75"/>
    <row r="813" s="6" customFormat="1" ht="12.75"/>
    <row r="814" s="6" customFormat="1" ht="12.75"/>
    <row r="815" s="6" customFormat="1" ht="12.75"/>
    <row r="816" s="6" customFormat="1" ht="12.75"/>
    <row r="817" s="6" customFormat="1" ht="12.75"/>
    <row r="818" s="6" customFormat="1" ht="12.75"/>
    <row r="819" s="6" customFormat="1" ht="12.75"/>
    <row r="820" s="6" customFormat="1" ht="12.75"/>
    <row r="821" s="6" customFormat="1" ht="12.75"/>
    <row r="822" s="6" customFormat="1" ht="12.75"/>
    <row r="823" s="6" customFormat="1" ht="12.75"/>
    <row r="824" s="6" customFormat="1" ht="12.75"/>
    <row r="825" s="6" customFormat="1" ht="12.75"/>
    <row r="826" s="6" customFormat="1" ht="12.75"/>
    <row r="827" s="6" customFormat="1" ht="12.75"/>
    <row r="828" s="6" customFormat="1" ht="12.75"/>
    <row r="829" s="6" customFormat="1" ht="12.75"/>
    <row r="830" s="6" customFormat="1" ht="12.75"/>
    <row r="831" s="6" customFormat="1" ht="12.75"/>
    <row r="832" s="6" customFormat="1" ht="12.75"/>
    <row r="833" s="6" customFormat="1" ht="12.75"/>
    <row r="834" s="6" customFormat="1" ht="12.75"/>
    <row r="835" s="6" customFormat="1" ht="12.75"/>
    <row r="836" s="6" customFormat="1" ht="12.75"/>
    <row r="837" s="6" customFormat="1" ht="12.75"/>
    <row r="838" s="6" customFormat="1" ht="12.75"/>
    <row r="839" s="6" customFormat="1" ht="12.75"/>
    <row r="840" s="6" customFormat="1" ht="12.75"/>
    <row r="841" s="6" customFormat="1" ht="12.75"/>
    <row r="842" s="6" customFormat="1" ht="12.75"/>
    <row r="843" s="6" customFormat="1" ht="12.75"/>
    <row r="844" s="6" customFormat="1" ht="12.75"/>
    <row r="845" s="6" customFormat="1" ht="12.75"/>
    <row r="846" s="6" customFormat="1" ht="12.75"/>
    <row r="847" s="6" customFormat="1" ht="12.75"/>
    <row r="848" s="6" customFormat="1" ht="12.75"/>
    <row r="849" s="6" customFormat="1" ht="12.75"/>
    <row r="850" s="6" customFormat="1" ht="12.75"/>
    <row r="851" s="6" customFormat="1" ht="12.75"/>
    <row r="852" s="6" customFormat="1" ht="12.75"/>
    <row r="853" s="6" customFormat="1" ht="12.75"/>
    <row r="854" s="6" customFormat="1" ht="12.75"/>
    <row r="855" s="6" customFormat="1" ht="12.75"/>
    <row r="856" s="6" customFormat="1" ht="12.75"/>
    <row r="857" s="6" customFormat="1" ht="12.75"/>
    <row r="858" s="6" customFormat="1" ht="12.75"/>
    <row r="859" s="6" customFormat="1" ht="12.75"/>
    <row r="860" s="6" customFormat="1" ht="12.75"/>
    <row r="861" s="6" customFormat="1" ht="12.75"/>
    <row r="862" s="6" customFormat="1" ht="12.75"/>
    <row r="863" s="6" customFormat="1" ht="12.75"/>
    <row r="864" s="6" customFormat="1" ht="12.75"/>
    <row r="865" s="6" customFormat="1" ht="12.75"/>
    <row r="866" s="6" customFormat="1" ht="12.75"/>
    <row r="867" s="6" customFormat="1" ht="12.75"/>
    <row r="868" s="6" customFormat="1" ht="12.75"/>
    <row r="869" s="6" customFormat="1" ht="12.75"/>
    <row r="870" s="6" customFormat="1" ht="12.75"/>
    <row r="871" s="6" customFormat="1" ht="12.75"/>
    <row r="872" s="6" customFormat="1" ht="12.75"/>
    <row r="873" s="6" customFormat="1" ht="12.75"/>
    <row r="874" s="6" customFormat="1" ht="12.75"/>
    <row r="875" s="6" customFormat="1" ht="12.75"/>
    <row r="876" s="6" customFormat="1" ht="12.75"/>
    <row r="877" s="6" customFormat="1" ht="12.75"/>
    <row r="878" s="6" customFormat="1" ht="12.75"/>
    <row r="879" s="6" customFormat="1" ht="12.75"/>
    <row r="880" s="6" customFormat="1" ht="12.75"/>
    <row r="881" s="6" customFormat="1" ht="12.75"/>
    <row r="882" s="6" customFormat="1" ht="12.75"/>
    <row r="883" s="6" customFormat="1" ht="12.75"/>
    <row r="884" s="6" customFormat="1" ht="12.75"/>
    <row r="885" s="6" customFormat="1" ht="12.75"/>
    <row r="886" s="6" customFormat="1" ht="12.75"/>
    <row r="887" s="6" customFormat="1" ht="12.75"/>
    <row r="888" s="6" customFormat="1" ht="12.75"/>
    <row r="889" s="6" customFormat="1" ht="12.75"/>
    <row r="890" s="6" customFormat="1" ht="12.75"/>
    <row r="891" s="6" customFormat="1" ht="12.75"/>
    <row r="892" s="6" customFormat="1" ht="12.75"/>
    <row r="893" s="6" customFormat="1" ht="12.75"/>
    <row r="894" s="6" customFormat="1" ht="12.75"/>
    <row r="895" s="6" customFormat="1" ht="12.75"/>
    <row r="896" s="6" customFormat="1" ht="12.75"/>
    <row r="897" s="6" customFormat="1" ht="12.75"/>
    <row r="898" s="6" customFormat="1" ht="12.75"/>
    <row r="899" s="6" customFormat="1" ht="12.75"/>
    <row r="900" s="6" customFormat="1" ht="12.75"/>
    <row r="901" s="6" customFormat="1" ht="12.75"/>
    <row r="902" s="6" customFormat="1" ht="12.75"/>
    <row r="903" s="6" customFormat="1" ht="12.75"/>
    <row r="904" s="6" customFormat="1" ht="12.75"/>
    <row r="905" s="6" customFormat="1" ht="12.75"/>
    <row r="906" s="6" customFormat="1" ht="12.75"/>
    <row r="907" s="6" customFormat="1" ht="12.75"/>
    <row r="908" s="6" customFormat="1" ht="12.75"/>
    <row r="909" s="6" customFormat="1" ht="12.75"/>
    <row r="910" s="6" customFormat="1" ht="12.75"/>
    <row r="911" s="6" customFormat="1" ht="12.75"/>
    <row r="912" s="6" customFormat="1" ht="12.75"/>
    <row r="913" s="6" customFormat="1" ht="12.75"/>
    <row r="914" s="6" customFormat="1" ht="12.75"/>
    <row r="915" s="6" customFormat="1" ht="12.75"/>
    <row r="916" s="6" customFormat="1" ht="12.75"/>
    <row r="917" s="6" customFormat="1" ht="12.75"/>
    <row r="918" s="6" customFormat="1" ht="12.75"/>
    <row r="919" s="6" customFormat="1" ht="12.75"/>
    <row r="920" s="6" customFormat="1" ht="12.75"/>
    <row r="921" s="6" customFormat="1" ht="12.75"/>
    <row r="922" s="6" customFormat="1" ht="12.75"/>
    <row r="923" s="6" customFormat="1" ht="12.75"/>
    <row r="924" s="6" customFormat="1" ht="12.75"/>
    <row r="925" s="6" customFormat="1" ht="12.75"/>
    <row r="926" s="6" customFormat="1" ht="12.75"/>
    <row r="927" s="6" customFormat="1" ht="12.75"/>
    <row r="928" s="6" customFormat="1" ht="12.75"/>
    <row r="929" s="6" customFormat="1" ht="12.75"/>
    <row r="930" s="6" customFormat="1" ht="12.75"/>
    <row r="931" s="6" customFormat="1" ht="12.75"/>
    <row r="932" s="6" customFormat="1" ht="12.75"/>
    <row r="933" s="6" customFormat="1" ht="12.75"/>
    <row r="934" s="6" customFormat="1" ht="12.75"/>
    <row r="935" s="6" customFormat="1" ht="12.75"/>
    <row r="936" s="6" customFormat="1" ht="12.75"/>
    <row r="937" s="6" customFormat="1" ht="12.75"/>
    <row r="938" s="6" customFormat="1" ht="12.75"/>
    <row r="939" s="6" customFormat="1" ht="12.75"/>
    <row r="940" s="6" customFormat="1" ht="12.75"/>
    <row r="941" s="6" customFormat="1" ht="12.75"/>
    <row r="942" s="6" customFormat="1" ht="12.75"/>
    <row r="943" s="6" customFormat="1" ht="12.75"/>
    <row r="944" s="6" customFormat="1" ht="12.75"/>
    <row r="945" s="6" customFormat="1" ht="12.75"/>
    <row r="946" s="6" customFormat="1" ht="12.75"/>
    <row r="947" s="6" customFormat="1" ht="12.75"/>
    <row r="948" s="6" customFormat="1" ht="12.75"/>
    <row r="949" s="6" customFormat="1" ht="12.75"/>
    <row r="950" s="6" customFormat="1" ht="12.75"/>
    <row r="951" s="6" customFormat="1" ht="12.75"/>
    <row r="952" s="6" customFormat="1" ht="12.75"/>
    <row r="953" s="6" customFormat="1" ht="12.75"/>
    <row r="954" s="6" customFormat="1" ht="12.75"/>
    <row r="955" s="6" customFormat="1" ht="12.75"/>
    <row r="956" s="6" customFormat="1" ht="12.75"/>
    <row r="957" s="6" customFormat="1" ht="12.75"/>
    <row r="958" s="6" customFormat="1" ht="12.75"/>
    <row r="959" s="6" customFormat="1" ht="12.75"/>
    <row r="960" s="6" customFormat="1" ht="12.75"/>
    <row r="961" s="6" customFormat="1" ht="12.75"/>
    <row r="962" s="6" customFormat="1" ht="12.75"/>
    <row r="963" s="6" customFormat="1" ht="12.75"/>
    <row r="964" s="6" customFormat="1" ht="12.75"/>
    <row r="965" s="6" customFormat="1" ht="12.75"/>
    <row r="966" s="6" customFormat="1" ht="12.75"/>
    <row r="967" s="6" customFormat="1" ht="12.75"/>
    <row r="968" s="6" customFormat="1" ht="12.75"/>
    <row r="969" s="6" customFormat="1" ht="12.75"/>
    <row r="970" s="6" customFormat="1" ht="12.75"/>
    <row r="971" s="6" customFormat="1" ht="12.75"/>
    <row r="972" s="6" customFormat="1" ht="12.75"/>
    <row r="973" s="6" customFormat="1" ht="12.75"/>
    <row r="974" s="6" customFormat="1" ht="12.75"/>
    <row r="975" s="6" customFormat="1" ht="12.75"/>
    <row r="976" s="6" customFormat="1" ht="12.75"/>
    <row r="977" s="6" customFormat="1" ht="12.75"/>
    <row r="978" s="6" customFormat="1" ht="12.75"/>
    <row r="979" s="6" customFormat="1" ht="12.75"/>
    <row r="980" s="6" customFormat="1" ht="12.75"/>
    <row r="981" s="6" customFormat="1" ht="12.75"/>
    <row r="982" s="6" customFormat="1" ht="12.75"/>
    <row r="983" s="6" customFormat="1" ht="12.75"/>
    <row r="984" s="6" customFormat="1" ht="12.75"/>
    <row r="985" s="6" customFormat="1" ht="12.75"/>
    <row r="986" s="6" customFormat="1" ht="12.75"/>
    <row r="987" s="6" customFormat="1" ht="12.75"/>
    <row r="988" s="6" customFormat="1" ht="12.75"/>
    <row r="989" s="6" customFormat="1" ht="12.75"/>
    <row r="990" s="6" customFormat="1" ht="12.75"/>
    <row r="991" s="6" customFormat="1" ht="12.75"/>
    <row r="992" s="6" customFormat="1" ht="12.75"/>
    <row r="993" s="6" customFormat="1" ht="12.75"/>
    <row r="994" s="6" customFormat="1" ht="12.75"/>
    <row r="995" s="6" customFormat="1" ht="12.75"/>
    <row r="996" s="6" customFormat="1" ht="12.75"/>
    <row r="997" s="6" customFormat="1" ht="12.75"/>
    <row r="998" s="6" customFormat="1" ht="12.75"/>
    <row r="999" s="6" customFormat="1" ht="12.75"/>
    <row r="1000" s="6" customFormat="1" ht="12.75"/>
    <row r="1001" s="6" customFormat="1" ht="12.75"/>
    <row r="1002" s="6" customFormat="1" ht="12.75"/>
    <row r="1003" s="6" customFormat="1" ht="12.75"/>
    <row r="1004" s="6" customFormat="1" ht="12.75"/>
    <row r="1005" s="6" customFormat="1" ht="12.75"/>
    <row r="1006" s="6" customFormat="1" ht="12.75"/>
    <row r="1007" s="6" customFormat="1" ht="12.75"/>
    <row r="1008" s="6" customFormat="1" ht="12.75"/>
    <row r="1009" s="6" customFormat="1" ht="12.75"/>
    <row r="1010" s="6" customFormat="1" ht="12.75"/>
    <row r="1011" s="6" customFormat="1" ht="12.75"/>
    <row r="1012" s="6" customFormat="1" ht="12.75"/>
    <row r="1013" s="6" customFormat="1" ht="12.75"/>
    <row r="1014" s="6" customFormat="1" ht="12.75"/>
    <row r="1015" s="6" customFormat="1" ht="12.75"/>
    <row r="1016" s="6" customFormat="1" ht="12.75"/>
    <row r="1017" s="6" customFormat="1" ht="12.75"/>
    <row r="1018" s="6" customFormat="1" ht="12.75"/>
    <row r="1019" s="6" customFormat="1" ht="12.75"/>
    <row r="1020" s="6" customFormat="1" ht="12.75"/>
    <row r="1021" s="6" customFormat="1" ht="12.75"/>
    <row r="1022" s="6" customFormat="1" ht="12.75"/>
    <row r="1023" s="6" customFormat="1" ht="12.75"/>
    <row r="1024" s="6" customFormat="1" ht="12.75"/>
    <row r="1025" s="6" customFormat="1" ht="12.75"/>
    <row r="1026" s="6" customFormat="1" ht="12.75"/>
    <row r="1027" s="6" customFormat="1" ht="12.75"/>
    <row r="1028" s="6" customFormat="1" ht="12.75"/>
    <row r="1029" s="6" customFormat="1" ht="12.75"/>
    <row r="1030" s="6" customFormat="1" ht="12.75"/>
    <row r="1031" s="6" customFormat="1" ht="12.75"/>
    <row r="1032" s="6" customFormat="1" ht="12.75"/>
    <row r="1033" s="6" customFormat="1" ht="12.75"/>
    <row r="1034" s="6" customFormat="1" ht="12.75"/>
    <row r="1035" s="6" customFormat="1" ht="12.75"/>
    <row r="1036" s="6" customFormat="1" ht="12.75"/>
    <row r="1037" s="6" customFormat="1" ht="12.75"/>
    <row r="1038" s="6" customFormat="1" ht="12.75"/>
    <row r="1039" s="6" customFormat="1" ht="12.75"/>
    <row r="1040" s="6" customFormat="1" ht="12.75"/>
    <row r="1041" s="6" customFormat="1" ht="12.75"/>
    <row r="1042" s="6" customFormat="1" ht="12.75"/>
    <row r="1043" s="6" customFormat="1" ht="12.75"/>
    <row r="1044" s="6" customFormat="1" ht="12.75"/>
    <row r="1045" s="6" customFormat="1" ht="12.75"/>
    <row r="1046" s="6" customFormat="1" ht="12.75"/>
    <row r="1047" s="6" customFormat="1" ht="12.75"/>
    <row r="1048" s="6" customFormat="1" ht="12.75"/>
    <row r="1049" s="6" customFormat="1" ht="12.75"/>
    <row r="1050" s="6" customFormat="1" ht="12.75"/>
    <row r="1051" s="6" customFormat="1" ht="12.75"/>
    <row r="1052" s="6" customFormat="1" ht="12.75"/>
    <row r="1053" s="6" customFormat="1" ht="12.75"/>
    <row r="1054" s="6" customFormat="1" ht="12.75"/>
    <row r="1055" s="6" customFormat="1" ht="12.75"/>
    <row r="1056" s="6" customFormat="1" ht="12.75"/>
    <row r="1057" s="6" customFormat="1" ht="12.75"/>
    <row r="1058" s="6" customFormat="1" ht="12.75"/>
    <row r="1059" s="6" customFormat="1" ht="12.75"/>
    <row r="1060" s="6" customFormat="1" ht="12.75"/>
    <row r="1061" s="6" customFormat="1" ht="12.75"/>
    <row r="1062" s="6" customFormat="1" ht="12.75"/>
    <row r="1063" s="6" customFormat="1" ht="12.75"/>
    <row r="1064" s="6" customFormat="1" ht="12.75"/>
    <row r="1065" s="6" customFormat="1" ht="12.75"/>
    <row r="1066" s="6" customFormat="1" ht="12.75"/>
    <row r="1067" s="6" customFormat="1" ht="12.75"/>
    <row r="1068" s="6" customFormat="1" ht="12.75"/>
    <row r="1069" s="6" customFormat="1" ht="12.75"/>
    <row r="1070" s="6" customFormat="1" ht="12.75"/>
    <row r="1071" s="6" customFormat="1" ht="12.75"/>
    <row r="1072" s="6" customFormat="1" ht="12.75"/>
    <row r="1073" s="6" customFormat="1" ht="12.75"/>
    <row r="1074" s="6" customFormat="1" ht="12.75"/>
    <row r="1075" s="6" customFormat="1" ht="12.75"/>
    <row r="1076" s="6" customFormat="1" ht="12.75"/>
    <row r="1077" s="6" customFormat="1" ht="12.75"/>
    <row r="1078" s="6" customFormat="1" ht="12.75"/>
    <row r="1079" s="6" customFormat="1" ht="12.75"/>
    <row r="1080" s="6" customFormat="1" ht="12.75"/>
    <row r="1081" s="6" customFormat="1" ht="12.75"/>
    <row r="1082" s="6" customFormat="1" ht="12.75"/>
    <row r="1083" s="6" customFormat="1" ht="12.75"/>
    <row r="1084" s="6" customFormat="1" ht="12.75"/>
    <row r="1085" s="6" customFormat="1" ht="12.75"/>
    <row r="1086" s="6" customFormat="1" ht="12.75"/>
    <row r="1087" s="6" customFormat="1" ht="12.75"/>
    <row r="1088" s="6" customFormat="1" ht="12.75"/>
    <row r="1089" s="6" customFormat="1" ht="12.75"/>
    <row r="1090" s="6" customFormat="1" ht="12.75"/>
    <row r="1091" s="6" customFormat="1" ht="12.75"/>
    <row r="1092" s="6" customFormat="1" ht="12.75"/>
    <row r="1093" s="6" customFormat="1" ht="12.75"/>
    <row r="1094" s="6" customFormat="1" ht="12.75"/>
    <row r="1095" s="6" customFormat="1" ht="12.75"/>
    <row r="1096" s="6" customFormat="1" ht="12.75"/>
    <row r="1097" s="6" customFormat="1" ht="12.75"/>
    <row r="1098" s="6" customFormat="1" ht="12.75"/>
    <row r="1099" s="6" customFormat="1" ht="12.75"/>
    <row r="1100" s="6" customFormat="1" ht="12.75"/>
    <row r="1101" s="6" customFormat="1" ht="12.75"/>
    <row r="1102" s="6" customFormat="1" ht="12.75"/>
    <row r="1103" s="6" customFormat="1" ht="12.75"/>
    <row r="1104" s="6" customFormat="1" ht="12.75"/>
    <row r="1105" s="6" customFormat="1" ht="12.75"/>
    <row r="1106" s="6" customFormat="1" ht="12.75"/>
    <row r="1107" s="6" customFormat="1" ht="12.75"/>
    <row r="1108" s="6" customFormat="1" ht="12.75"/>
    <row r="1109" s="6" customFormat="1" ht="12.75"/>
    <row r="1110" s="6" customFormat="1" ht="12.75"/>
    <row r="1111" s="6" customFormat="1" ht="12.75"/>
    <row r="1112" s="6" customFormat="1" ht="12.75"/>
    <row r="1113" s="6" customFormat="1" ht="12.75"/>
    <row r="1114" s="6" customFormat="1" ht="12.75"/>
    <row r="1115" s="6" customFormat="1" ht="12.75"/>
    <row r="1116" s="6" customFormat="1" ht="12.75"/>
    <row r="1117" s="6" customFormat="1" ht="12.75"/>
    <row r="1118" s="6" customFormat="1" ht="12.75"/>
    <row r="1119" s="6" customFormat="1" ht="12.75"/>
    <row r="1120" s="6" customFormat="1" ht="12.75"/>
    <row r="1121" s="6" customFormat="1" ht="12.75"/>
    <row r="1122" s="6" customFormat="1" ht="12.75"/>
    <row r="1123" s="6" customFormat="1" ht="12.75"/>
    <row r="1124" spans="8:14" s="6" customFormat="1" ht="12.75">
      <c r="H1124" s="1"/>
      <c r="I1124" s="1"/>
      <c r="J1124" s="1"/>
      <c r="K1124" s="1"/>
      <c r="L1124" s="1"/>
      <c r="M1124" s="1"/>
      <c r="N1124" s="1"/>
    </row>
  </sheetData>
  <mergeCells count="34">
    <mergeCell ref="J43:K43"/>
    <mergeCell ref="J47:K47"/>
    <mergeCell ref="J48:K48"/>
    <mergeCell ref="N6:P6"/>
    <mergeCell ref="D5:F5"/>
    <mergeCell ref="G5:I5"/>
    <mergeCell ref="J5:L5"/>
    <mergeCell ref="N5:P5"/>
    <mergeCell ref="D10:F10"/>
    <mergeCell ref="G10:I10"/>
    <mergeCell ref="J10:L10"/>
    <mergeCell ref="N10:P10"/>
    <mergeCell ref="D12:F12"/>
    <mergeCell ref="G12:I12"/>
    <mergeCell ref="J12:L12"/>
    <mergeCell ref="N12:P12"/>
    <mergeCell ref="D36:F36"/>
    <mergeCell ref="G36:I36"/>
    <mergeCell ref="J36:L36"/>
    <mergeCell ref="N36:P36"/>
    <mergeCell ref="G38:I38"/>
    <mergeCell ref="J38:L38"/>
    <mergeCell ref="N38:P38"/>
    <mergeCell ref="Q38:R38"/>
    <mergeCell ref="A1:C8"/>
    <mergeCell ref="Q5:S8"/>
    <mergeCell ref="Q1:S4"/>
    <mergeCell ref="D1:P1"/>
    <mergeCell ref="D2:P2"/>
    <mergeCell ref="D3:P3"/>
    <mergeCell ref="D4:P4"/>
    <mergeCell ref="D6:F6"/>
    <mergeCell ref="G6:I6"/>
    <mergeCell ref="J6:L6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Ronelleb</dc:creator>
  <cp:keywords/>
  <dc:description/>
  <cp:lastModifiedBy>madeliedj</cp:lastModifiedBy>
  <cp:lastPrinted>2004-06-28T06:25:19Z</cp:lastPrinted>
  <dcterms:created xsi:type="dcterms:W3CDTF">2002-02-15T09:17:36Z</dcterms:created>
  <dcterms:modified xsi:type="dcterms:W3CDTF">2004-06-28T06:27:01Z</dcterms:modified>
  <cp:category/>
  <cp:version/>
  <cp:contentType/>
  <cp:contentStatus/>
</cp:coreProperties>
</file>