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703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<sst xmlns="http://schemas.openxmlformats.org/spreadsheetml/2006/main" count="190" uniqueCount="115">
  <si>
    <t>Progressive/Progressief</t>
  </si>
  <si>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</si>
  <si>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</si>
  <si>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</si>
  <si>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</si>
  <si>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</si>
  <si>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</si>
  <si>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</si>
  <si>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</si>
  <si>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</si>
  <si>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</si>
  <si>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</si>
  <si>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</si>
  <si>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</si>
  <si>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</si>
  <si>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Processors</t>
  </si>
  <si>
    <t>Verwerkers</t>
  </si>
  <si>
    <t>African countries</t>
  </si>
  <si>
    <t>Other countries</t>
  </si>
  <si>
    <t>Harbours</t>
  </si>
  <si>
    <t>Grensposte</t>
  </si>
  <si>
    <t>Hawens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</si>
  <si>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</si>
  <si>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</si>
  <si>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</si>
  <si>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</si>
  <si>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</si>
  <si>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</si>
  <si>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</si>
  <si>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Net dispatches(+)/receipts(-)</t>
  </si>
  <si>
    <t>Netto versendings(+)/ontvangstes(-)</t>
  </si>
  <si>
    <t>Processed for the local market:</t>
  </si>
  <si>
    <t>Verwerk vir die binnelandse mark:</t>
  </si>
  <si>
    <t>Human</t>
  </si>
  <si>
    <t>Feed</t>
  </si>
  <si>
    <t>Menslik</t>
  </si>
  <si>
    <t>Voer</t>
  </si>
  <si>
    <t>Afrika lande</t>
  </si>
  <si>
    <t>Ander lande</t>
  </si>
  <si>
    <t>Seed for planting purposes</t>
  </si>
  <si>
    <t>(g) Stock stored at: (4)</t>
  </si>
  <si>
    <t>Saad vir plantdoeleindes</t>
  </si>
  <si>
    <t>Whole oats</t>
  </si>
  <si>
    <t>Heelhawer</t>
  </si>
  <si>
    <t>Oats equivalent./Hawer ekwivalent.</t>
  </si>
  <si>
    <t>(i)</t>
  </si>
  <si>
    <t>(ii)</t>
  </si>
  <si>
    <t>(d) RSA Exports (3)</t>
  </si>
  <si>
    <t>(g) Voorraad geberg by: (4)</t>
  </si>
  <si>
    <t>Lewerings direk vanaf plase (i)</t>
  </si>
  <si>
    <t>(iii)</t>
  </si>
  <si>
    <t>Products (ii)</t>
  </si>
  <si>
    <t>Surplus(-)/Deficit(+) (iii)</t>
  </si>
  <si>
    <t>Deliveries directly from farms (i)</t>
  </si>
  <si>
    <t>Surplus(-)/Tekort(+) (iii)</t>
  </si>
  <si>
    <t>Produkte (ii)</t>
  </si>
  <si>
    <t>(d) RSA Uitvoere (3)</t>
  </si>
  <si>
    <t xml:space="preserve"> OATS / HAWER</t>
  </si>
  <si>
    <t>Animal feed</t>
  </si>
  <si>
    <t>Dierevoer</t>
  </si>
  <si>
    <t>The surplus/deficit figures are partly due to oats dispatched as "animal feed"-oats but received and utilised as "human"-oats and vice versa./Die surplus/tekort syfers is gedeeltelik as gevolg van hawer versend as "dierevoer"-hawer maar wat ontvang en aangewend is as "menslike"-hawer en vice versa.</t>
  </si>
  <si>
    <t xml:space="preserve">Monthly announcement of information / Maandelikse bekendmaking van inligting (1)  </t>
  </si>
  <si>
    <t>Opbergers en handelaars</t>
  </si>
  <si>
    <t>Storers and traders</t>
  </si>
  <si>
    <t>Oct/Okt 2006</t>
  </si>
  <si>
    <t xml:space="preserve"> Nov 2006</t>
  </si>
  <si>
    <t>Dec/Des 2006</t>
  </si>
  <si>
    <t xml:space="preserve"> Jan 2007</t>
  </si>
  <si>
    <t xml:space="preserve"> Feb 2007</t>
  </si>
  <si>
    <t>Mar/Mrt 2007</t>
  </si>
  <si>
    <t xml:space="preserve"> Apr 2007</t>
  </si>
  <si>
    <t>May/Mei 2007</t>
  </si>
  <si>
    <t xml:space="preserve"> Jun 2007</t>
  </si>
  <si>
    <t xml:space="preserve"> Jul 2007</t>
  </si>
  <si>
    <t xml:space="preserve"> Aug 2007</t>
  </si>
  <si>
    <t xml:space="preserve"> Sep 2007</t>
  </si>
  <si>
    <t>Aug 2006</t>
  </si>
  <si>
    <t>Sep 2006</t>
  </si>
  <si>
    <t>1 Oct/Okt 2006</t>
  </si>
  <si>
    <t>1 Nov 2006</t>
  </si>
  <si>
    <t>1 Dec/Des 2006</t>
  </si>
  <si>
    <t>1 Jan 2007</t>
  </si>
  <si>
    <t>1 Feb 2007</t>
  </si>
  <si>
    <t>1 Mar/Mrt 2007</t>
  </si>
  <si>
    <t>1 Apr 2007</t>
  </si>
  <si>
    <t>1 May/Mei 2007</t>
  </si>
  <si>
    <t>1 Jun 2007</t>
  </si>
  <si>
    <t>1 Jul 2007</t>
  </si>
  <si>
    <t>1 Aug 2007</t>
  </si>
  <si>
    <t>1 Sep 2007</t>
  </si>
  <si>
    <t>31 Oct/Okt 2006</t>
  </si>
  <si>
    <t>30 Nov 2006</t>
  </si>
  <si>
    <t>31 Dec/Des 2006</t>
  </si>
  <si>
    <t>31 Jan 2007</t>
  </si>
  <si>
    <t>28 Feb 2007</t>
  </si>
  <si>
    <t>31 Mar/Mrt 2007</t>
  </si>
  <si>
    <t>30 Apr 2007</t>
  </si>
  <si>
    <t>31 May/Mei 2007</t>
  </si>
  <si>
    <t>30 Jun 2007</t>
  </si>
  <si>
    <t>31 Jul 2007</t>
  </si>
  <si>
    <t>31 Aug 2007</t>
  </si>
  <si>
    <t>30 Sep 2007</t>
  </si>
  <si>
    <t>Bio-fuel</t>
  </si>
  <si>
    <t>Biobrandstof</t>
  </si>
  <si>
    <t>Human consumption (iv)</t>
  </si>
  <si>
    <t>Menslike verbruik (iv)</t>
  </si>
  <si>
    <t>(iv)</t>
  </si>
  <si>
    <t>(On request of the industry./Op versoek van die bedryf.)</t>
  </si>
  <si>
    <t>Producer deliveries directly from farms./Produsentelewerings direk vanaf plase.</t>
  </si>
  <si>
    <t>Processed for drinkable alcohol included./Verwerk vir drinkbare alkohol ingesluit.</t>
  </si>
  <si>
    <t xml:space="preserve">2006/07 Year (Oct - Sep) FINAL / 2006/07 Jaar (Okt - Sep) FINAAL (2) </t>
  </si>
  <si>
    <t>Prog. Oct/Okt 2006 - Sep 2007</t>
  </si>
  <si>
    <t>Oct/Okt 2006 - Sep 2007</t>
  </si>
  <si>
    <t>41 014</t>
  </si>
  <si>
    <t>SMB-112007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</si>
</sst>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175" fontId="3" fillId="0" borderId="1" xfId="0" applyNumberFormat="1" applyFont="1" applyFill="1" applyBorder="1" applyAlignment="1">
      <alignment vertical="center"/>
    </xf>
    <xf numFmtId="175" fontId="3" fillId="0" borderId="2" xfId="0" applyNumberFormat="1" applyFont="1" applyFill="1" applyBorder="1" applyAlignment="1">
      <alignment vertical="center"/>
    </xf>
    <xf numFmtId="175" fontId="3" fillId="0" borderId="0" xfId="0" applyNumberFormat="1" applyFont="1" applyFill="1" applyBorder="1" applyAlignment="1">
      <alignment vertical="center"/>
    </xf>
    <xf numFmtId="175" fontId="3" fillId="0" borderId="3" xfId="0" applyNumberFormat="1" applyFont="1" applyFill="1" applyBorder="1" applyAlignment="1">
      <alignment vertical="center"/>
    </xf>
    <xf numFmtId="175" fontId="3" fillId="0" borderId="4" xfId="0" applyNumberFormat="1" applyFont="1" applyFill="1" applyBorder="1" applyAlignment="1">
      <alignment vertical="center"/>
    </xf>
    <xf numFmtId="175" fontId="3" fillId="0" borderId="5" xfId="0" applyNumberFormat="1" applyFont="1" applyFill="1" applyBorder="1" applyAlignment="1">
      <alignment vertical="center"/>
    </xf>
    <xf numFmtId="175" fontId="3" fillId="0" borderId="6" xfId="0" applyNumberFormat="1" applyFont="1" applyFill="1" applyBorder="1" applyAlignment="1">
      <alignment vertical="center"/>
    </xf>
    <xf numFmtId="175" fontId="3" fillId="0" borderId="7" xfId="0" applyNumberFormat="1" applyFont="1" applyFill="1" applyBorder="1" applyAlignment="1">
      <alignment vertical="center"/>
    </xf>
    <xf numFmtId="175" fontId="3" fillId="0" borderId="8" xfId="0" applyNumberFormat="1" applyFont="1" applyFill="1" applyBorder="1" applyAlignment="1">
      <alignment vertical="center"/>
    </xf>
    <xf numFmtId="175" fontId="3" fillId="0" borderId="9" xfId="0" applyNumberFormat="1" applyFont="1" applyFill="1" applyBorder="1" applyAlignment="1">
      <alignment vertical="center"/>
    </xf>
    <xf numFmtId="175" fontId="3" fillId="0" borderId="10" xfId="0" applyNumberFormat="1" applyFont="1" applyFill="1" applyBorder="1" applyAlignment="1">
      <alignment vertical="center"/>
    </xf>
    <xf numFmtId="175" fontId="3" fillId="0" borderId="11" xfId="0" applyNumberFormat="1" applyFont="1" applyFill="1" applyBorder="1" applyAlignment="1">
      <alignment vertical="center"/>
    </xf>
    <xf numFmtId="175" fontId="3" fillId="0" borderId="12" xfId="0" applyNumberFormat="1" applyFont="1" applyFill="1" applyBorder="1" applyAlignment="1">
      <alignment vertical="center"/>
    </xf>
    <xf numFmtId="175" fontId="3" fillId="0" borderId="13" xfId="0" applyNumberFormat="1" applyFont="1" applyFill="1" applyBorder="1" applyAlignment="1">
      <alignment vertical="center"/>
    </xf>
    <xf numFmtId="175" fontId="3" fillId="0" borderId="14" xfId="0" applyNumberFormat="1" applyFont="1" applyFill="1" applyBorder="1" applyAlignment="1">
      <alignment vertical="center"/>
    </xf>
    <xf numFmtId="175" fontId="3" fillId="0" borderId="15" xfId="0" applyNumberFormat="1" applyFont="1" applyFill="1" applyBorder="1" applyAlignment="1">
      <alignment vertical="center"/>
    </xf>
    <xf numFmtId="175" fontId="3" fillId="0" borderId="16" xfId="0" applyNumberFormat="1" applyFont="1" applyFill="1" applyBorder="1" applyAlignment="1">
      <alignment vertical="center"/>
    </xf>
    <xf numFmtId="175" fontId="3" fillId="0" borderId="17" xfId="0" applyNumberFormat="1" applyFont="1" applyFill="1" applyBorder="1" applyAlignment="1">
      <alignment vertical="center"/>
    </xf>
    <xf numFmtId="175" fontId="3" fillId="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3"/>
    </xf>
    <xf numFmtId="0" fontId="5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indent="3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 indent="3"/>
    </xf>
    <xf numFmtId="175" fontId="3" fillId="0" borderId="24" xfId="0" applyNumberFormat="1" applyFont="1" applyFill="1" applyBorder="1" applyAlignment="1">
      <alignment horizontal="right" vertical="center" wrapText="1"/>
    </xf>
    <xf numFmtId="175" fontId="3" fillId="2" borderId="25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3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 indent="3"/>
    </xf>
    <xf numFmtId="0" fontId="3" fillId="0" borderId="21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8" fillId="0" borderId="8" xfId="0" applyFont="1" applyFill="1" applyBorder="1" applyAlignment="1" quotePrefix="1">
      <alignment vertical="center"/>
    </xf>
    <xf numFmtId="0" fontId="8" fillId="0" borderId="15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 quotePrefix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8" fillId="0" borderId="2" xfId="0" applyFont="1" applyFill="1" applyBorder="1" applyAlignment="1" quotePrefix="1">
      <alignment vertical="center"/>
    </xf>
    <xf numFmtId="0" fontId="8" fillId="0" borderId="2" xfId="0" applyFont="1" applyFill="1" applyBorder="1" applyAlignment="1" quotePrefix="1">
      <alignment horizontal="right" vertical="center"/>
    </xf>
    <xf numFmtId="0" fontId="3" fillId="0" borderId="8" xfId="0" applyFont="1" applyFill="1" applyBorder="1" applyAlignment="1">
      <alignment horizontal="left" vertical="center" wrapText="1" indent="3"/>
    </xf>
    <xf numFmtId="0" fontId="3" fillId="0" borderId="3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 indent="3"/>
    </xf>
    <xf numFmtId="49" fontId="3" fillId="0" borderId="0" xfId="0" applyNumberFormat="1" applyFont="1" applyFill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indent="3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 quotePrefix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 indent="3"/>
    </xf>
    <xf numFmtId="175" fontId="3" fillId="0" borderId="21" xfId="0" applyNumberFormat="1" applyFont="1" applyFill="1" applyBorder="1" applyAlignment="1">
      <alignment horizontal="right"/>
    </xf>
    <xf numFmtId="175" fontId="3" fillId="0" borderId="24" xfId="0" applyNumberFormat="1" applyFont="1" applyFill="1" applyBorder="1" applyAlignment="1">
      <alignment horizontal="right"/>
    </xf>
    <xf numFmtId="175" fontId="3" fillId="0" borderId="19" xfId="0" applyNumberFormat="1" applyFont="1" applyFill="1" applyBorder="1" applyAlignment="1">
      <alignment horizontal="right"/>
    </xf>
    <xf numFmtId="175" fontId="3" fillId="2" borderId="30" xfId="0" applyNumberFormat="1" applyFont="1" applyFill="1" applyBorder="1" applyAlignment="1">
      <alignment horizontal="right"/>
    </xf>
    <xf numFmtId="175" fontId="3" fillId="0" borderId="20" xfId="0" applyNumberFormat="1" applyFont="1" applyFill="1" applyBorder="1" applyAlignment="1">
      <alignment horizontal="right"/>
    </xf>
    <xf numFmtId="175" fontId="3" fillId="0" borderId="22" xfId="0" applyNumberFormat="1" applyFont="1" applyFill="1" applyBorder="1" applyAlignment="1">
      <alignment horizontal="right"/>
    </xf>
    <xf numFmtId="175" fontId="3" fillId="2" borderId="25" xfId="0" applyNumberFormat="1" applyFont="1" applyFill="1" applyBorder="1" applyAlignment="1">
      <alignment horizontal="right"/>
    </xf>
    <xf numFmtId="175" fontId="3" fillId="2" borderId="2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3"/>
    </xf>
    <xf numFmtId="175" fontId="3" fillId="0" borderId="33" xfId="0" applyNumberFormat="1" applyFont="1" applyFill="1" applyBorder="1" applyAlignment="1">
      <alignment horizontal="right"/>
    </xf>
    <xf numFmtId="175" fontId="3" fillId="2" borderId="21" xfId="0" applyNumberFormat="1" applyFont="1" applyFill="1" applyBorder="1" applyAlignment="1">
      <alignment horizontal="right"/>
    </xf>
    <xf numFmtId="175" fontId="3" fillId="0" borderId="28" xfId="0" applyNumberFormat="1" applyFont="1" applyFill="1" applyBorder="1" applyAlignment="1">
      <alignment horizontal="right"/>
    </xf>
    <xf numFmtId="175" fontId="3" fillId="0" borderId="3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3" fillId="0" borderId="1" xfId="0" applyNumberFormat="1" applyFont="1" applyFill="1" applyBorder="1" applyAlignment="1">
      <alignment horizontal="right"/>
    </xf>
    <xf numFmtId="175" fontId="3" fillId="0" borderId="14" xfId="0" applyNumberFormat="1" applyFont="1" applyFill="1" applyBorder="1" applyAlignment="1">
      <alignment horizontal="right"/>
    </xf>
    <xf numFmtId="175" fontId="3" fillId="0" borderId="2" xfId="0" applyNumberFormat="1" applyFont="1" applyFill="1" applyBorder="1" applyAlignment="1">
      <alignment horizontal="right"/>
    </xf>
    <xf numFmtId="175" fontId="3" fillId="0" borderId="34" xfId="0" applyNumberFormat="1" applyFont="1" applyFill="1" applyBorder="1" applyAlignment="1">
      <alignment horizontal="right"/>
    </xf>
    <xf numFmtId="175" fontId="3" fillId="0" borderId="4" xfId="0" applyNumberFormat="1" applyFont="1" applyFill="1" applyBorder="1" applyAlignment="1">
      <alignment horizontal="right"/>
    </xf>
    <xf numFmtId="175" fontId="3" fillId="0" borderId="35" xfId="0" applyNumberFormat="1" applyFont="1" applyFill="1" applyBorder="1" applyAlignment="1">
      <alignment horizontal="right"/>
    </xf>
    <xf numFmtId="175" fontId="3" fillId="0" borderId="25" xfId="0" applyNumberFormat="1" applyFont="1" applyFill="1" applyBorder="1" applyAlignment="1">
      <alignment horizontal="right"/>
    </xf>
    <xf numFmtId="175" fontId="3" fillId="0" borderId="36" xfId="0" applyNumberFormat="1" applyFont="1" applyFill="1" applyBorder="1" applyAlignment="1">
      <alignment horizontal="right"/>
    </xf>
    <xf numFmtId="175" fontId="3" fillId="0" borderId="37" xfId="0" applyNumberFormat="1" applyFont="1" applyFill="1" applyBorder="1" applyAlignment="1">
      <alignment horizontal="right"/>
    </xf>
    <xf numFmtId="175" fontId="3" fillId="0" borderId="38" xfId="0" applyNumberFormat="1" applyFont="1" applyFill="1" applyBorder="1" applyAlignment="1">
      <alignment horizontal="right"/>
    </xf>
    <xf numFmtId="175" fontId="3" fillId="0" borderId="39" xfId="0" applyNumberFormat="1" applyFont="1" applyFill="1" applyBorder="1" applyAlignment="1">
      <alignment horizontal="right"/>
    </xf>
    <xf numFmtId="175" fontId="3" fillId="0" borderId="26" xfId="0" applyNumberFormat="1" applyFont="1" applyFill="1" applyBorder="1" applyAlignment="1">
      <alignment horizontal="right"/>
    </xf>
    <xf numFmtId="175" fontId="3" fillId="0" borderId="17" xfId="0" applyNumberFormat="1" applyFont="1" applyFill="1" applyBorder="1" applyAlignment="1">
      <alignment horizontal="right"/>
    </xf>
    <xf numFmtId="175" fontId="3" fillId="0" borderId="27" xfId="0" applyNumberFormat="1" applyFont="1" applyFill="1" applyBorder="1" applyAlignment="1">
      <alignment horizontal="right"/>
    </xf>
    <xf numFmtId="175" fontId="3" fillId="0" borderId="29" xfId="0" applyNumberFormat="1" applyFont="1" applyFill="1" applyBorder="1" applyAlignment="1">
      <alignment horizontal="right"/>
    </xf>
    <xf numFmtId="175" fontId="3" fillId="0" borderId="40" xfId="0" applyNumberFormat="1" applyFont="1" applyFill="1" applyBorder="1" applyAlignment="1">
      <alignment horizontal="right"/>
    </xf>
    <xf numFmtId="175" fontId="3" fillId="0" borderId="0" xfId="0" applyNumberFormat="1" applyFont="1" applyFill="1" applyBorder="1" applyAlignment="1">
      <alignment horizontal="right"/>
    </xf>
    <xf numFmtId="175" fontId="3" fillId="0" borderId="3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32" xfId="0" applyFont="1" applyFill="1" applyBorder="1" applyAlignment="1">
      <alignment horizontal="left" vertical="center" indent="3"/>
    </xf>
    <xf numFmtId="0" fontId="3" fillId="0" borderId="32" xfId="0" applyFont="1" applyFill="1" applyBorder="1" applyAlignment="1">
      <alignment horizontal="left" vertical="center" indent="3"/>
    </xf>
    <xf numFmtId="0" fontId="4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 quotePrefix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14" fontId="6" fillId="0" borderId="26" xfId="0" applyNumberFormat="1" applyFont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 vertical="center"/>
    </xf>
    <xf numFmtId="14" fontId="6" fillId="0" borderId="40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 quotePrefix="1">
      <alignment horizontal="center" vertical="center" wrapText="1"/>
    </xf>
    <xf numFmtId="15" fontId="3" fillId="0" borderId="36" xfId="0" applyNumberFormat="1" applyFont="1" applyFill="1" applyBorder="1" applyAlignment="1" quotePrefix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4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 quotePrefix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5" fontId="3" fillId="0" borderId="24" xfId="0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28575</xdr:rowOff>
    </xdr:from>
    <xdr:to>
      <xdr:col>2</xdr:col>
      <xdr:colOff>1590675</xdr:colOff>
      <xdr:row>5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0957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1"/>
  <sheetViews>
    <sheetView tabSelected="1" workbookViewId="0" topLeftCell="A1">
      <selection activeCell="A1" sqref="A1:C8"/>
    </sheetView>
  </sheetViews>
  <sheetFormatPr defaultColWidth="9.140625" defaultRowHeight="12.75"/>
  <cols>
    <col min="1" max="2" width="2.7109375" style="20" customWidth="1"/>
    <col min="3" max="3" width="32.7109375" style="20" customWidth="1"/>
    <col min="4" max="42" width="8.7109375" style="20" customWidth="1"/>
    <col min="43" max="43" width="36.7109375" style="20" customWidth="1"/>
    <col min="44" max="45" width="2.7109375" style="20" customWidth="1"/>
    <col min="46" max="46" width="10.140625" style="20" bestFit="1" customWidth="1"/>
    <col min="47" max="47" width="9.7109375" style="20" bestFit="1" customWidth="1"/>
    <col min="48" max="48" width="10.140625" style="20" bestFit="1" customWidth="1"/>
    <col min="49" max="16384" width="9.140625" style="20" customWidth="1"/>
  </cols>
  <sheetData>
    <row r="1" spans="1:45" ht="15" customHeight="1">
      <c r="A1" s="119"/>
      <c r="B1" s="120"/>
      <c r="C1" s="121"/>
      <c r="D1" s="117" t="s">
        <v>57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5"/>
      <c r="AQ1" s="117" t="s">
        <v>114</v>
      </c>
      <c r="AR1" s="118"/>
      <c r="AS1" s="115"/>
    </row>
    <row r="2" spans="1:45" ht="15" customHeight="1">
      <c r="A2" s="122"/>
      <c r="B2" s="123"/>
      <c r="C2" s="124"/>
      <c r="D2" s="130" t="s">
        <v>61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2"/>
      <c r="AQ2" s="127"/>
      <c r="AR2" s="128"/>
      <c r="AS2" s="129"/>
    </row>
    <row r="3" spans="1:47" ht="15" customHeight="1">
      <c r="A3" s="122"/>
      <c r="B3" s="123"/>
      <c r="C3" s="124"/>
      <c r="D3" s="130" t="s">
        <v>110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2"/>
      <c r="AQ3" s="127"/>
      <c r="AR3" s="128"/>
      <c r="AS3" s="129"/>
      <c r="AU3" s="21"/>
    </row>
    <row r="4" spans="1:45" ht="15" customHeight="1">
      <c r="A4" s="122"/>
      <c r="B4" s="123"/>
      <c r="C4" s="124"/>
      <c r="D4" s="134" t="s">
        <v>26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27"/>
      <c r="AR4" s="128"/>
      <c r="AS4" s="129"/>
    </row>
    <row r="5" spans="1:45" s="23" customFormat="1" ht="15" customHeight="1">
      <c r="A5" s="122"/>
      <c r="B5" s="123"/>
      <c r="C5" s="124"/>
      <c r="D5" s="135" t="s">
        <v>64</v>
      </c>
      <c r="E5" s="135"/>
      <c r="F5" s="136"/>
      <c r="G5" s="139" t="s">
        <v>65</v>
      </c>
      <c r="H5" s="135"/>
      <c r="I5" s="136"/>
      <c r="J5" s="139" t="s">
        <v>66</v>
      </c>
      <c r="K5" s="135"/>
      <c r="L5" s="136"/>
      <c r="M5" s="139" t="s">
        <v>67</v>
      </c>
      <c r="N5" s="135"/>
      <c r="O5" s="136"/>
      <c r="P5" s="139" t="s">
        <v>68</v>
      </c>
      <c r="Q5" s="135"/>
      <c r="R5" s="136"/>
      <c r="S5" s="139" t="s">
        <v>69</v>
      </c>
      <c r="T5" s="135"/>
      <c r="U5" s="136"/>
      <c r="V5" s="139" t="s">
        <v>70</v>
      </c>
      <c r="W5" s="135"/>
      <c r="X5" s="136"/>
      <c r="Y5" s="139" t="s">
        <v>71</v>
      </c>
      <c r="Z5" s="135"/>
      <c r="AA5" s="136"/>
      <c r="AB5" s="139" t="s">
        <v>72</v>
      </c>
      <c r="AC5" s="135"/>
      <c r="AD5" s="136"/>
      <c r="AE5" s="139" t="s">
        <v>73</v>
      </c>
      <c r="AF5" s="135"/>
      <c r="AG5" s="136"/>
      <c r="AH5" s="139" t="s">
        <v>74</v>
      </c>
      <c r="AI5" s="135"/>
      <c r="AJ5" s="136"/>
      <c r="AK5" s="139" t="s">
        <v>75</v>
      </c>
      <c r="AL5" s="135"/>
      <c r="AM5" s="136"/>
      <c r="AN5" s="141" t="s">
        <v>0</v>
      </c>
      <c r="AO5" s="142"/>
      <c r="AP5" s="143"/>
      <c r="AQ5" s="144">
        <v>39409</v>
      </c>
      <c r="AR5" s="145"/>
      <c r="AS5" s="146"/>
    </row>
    <row r="6" spans="1:45" ht="15" customHeight="1">
      <c r="A6" s="122"/>
      <c r="B6" s="123"/>
      <c r="C6" s="124"/>
      <c r="D6" s="137"/>
      <c r="E6" s="137"/>
      <c r="F6" s="138"/>
      <c r="G6" s="140"/>
      <c r="H6" s="137"/>
      <c r="I6" s="138"/>
      <c r="J6" s="140"/>
      <c r="K6" s="137"/>
      <c r="L6" s="138"/>
      <c r="M6" s="140"/>
      <c r="N6" s="137"/>
      <c r="O6" s="138"/>
      <c r="P6" s="140"/>
      <c r="Q6" s="137"/>
      <c r="R6" s="138"/>
      <c r="S6" s="140"/>
      <c r="T6" s="137"/>
      <c r="U6" s="138"/>
      <c r="V6" s="140"/>
      <c r="W6" s="137"/>
      <c r="X6" s="138"/>
      <c r="Y6" s="140"/>
      <c r="Z6" s="137"/>
      <c r="AA6" s="138"/>
      <c r="AB6" s="140"/>
      <c r="AC6" s="137"/>
      <c r="AD6" s="138"/>
      <c r="AE6" s="140"/>
      <c r="AF6" s="137"/>
      <c r="AG6" s="138"/>
      <c r="AH6" s="140"/>
      <c r="AI6" s="137"/>
      <c r="AJ6" s="138"/>
      <c r="AK6" s="140"/>
      <c r="AL6" s="137"/>
      <c r="AM6" s="138"/>
      <c r="AN6" s="140" t="s">
        <v>112</v>
      </c>
      <c r="AO6" s="137"/>
      <c r="AP6" s="138"/>
      <c r="AQ6" s="147"/>
      <c r="AR6" s="145"/>
      <c r="AS6" s="146"/>
    </row>
    <row r="7" spans="1:45" ht="15" customHeight="1">
      <c r="A7" s="122"/>
      <c r="B7" s="123"/>
      <c r="C7" s="124"/>
      <c r="D7" s="22" t="s">
        <v>33</v>
      </c>
      <c r="E7" s="25" t="s">
        <v>34</v>
      </c>
      <c r="F7" s="25" t="s">
        <v>1</v>
      </c>
      <c r="G7" s="25" t="s">
        <v>33</v>
      </c>
      <c r="H7" s="25" t="s">
        <v>34</v>
      </c>
      <c r="I7" s="25" t="s">
        <v>1</v>
      </c>
      <c r="J7" s="25" t="s">
        <v>33</v>
      </c>
      <c r="K7" s="25" t="s">
        <v>34</v>
      </c>
      <c r="L7" s="25" t="s">
        <v>1</v>
      </c>
      <c r="M7" s="25" t="s">
        <v>33</v>
      </c>
      <c r="N7" s="25" t="s">
        <v>34</v>
      </c>
      <c r="O7" s="25" t="s">
        <v>1</v>
      </c>
      <c r="P7" s="25" t="s">
        <v>33</v>
      </c>
      <c r="Q7" s="25" t="s">
        <v>34</v>
      </c>
      <c r="R7" s="25" t="s">
        <v>1</v>
      </c>
      <c r="S7" s="25" t="s">
        <v>33</v>
      </c>
      <c r="T7" s="25" t="s">
        <v>34</v>
      </c>
      <c r="U7" s="25" t="s">
        <v>1</v>
      </c>
      <c r="V7" s="25" t="s">
        <v>33</v>
      </c>
      <c r="W7" s="25" t="s">
        <v>34</v>
      </c>
      <c r="X7" s="25" t="s">
        <v>1</v>
      </c>
      <c r="Y7" s="25" t="s">
        <v>33</v>
      </c>
      <c r="Z7" s="25" t="s">
        <v>34</v>
      </c>
      <c r="AA7" s="25" t="s">
        <v>1</v>
      </c>
      <c r="AB7" s="25" t="s">
        <v>33</v>
      </c>
      <c r="AC7" s="25" t="s">
        <v>34</v>
      </c>
      <c r="AD7" s="25" t="s">
        <v>1</v>
      </c>
      <c r="AE7" s="25" t="s">
        <v>33</v>
      </c>
      <c r="AF7" s="25" t="s">
        <v>34</v>
      </c>
      <c r="AG7" s="25" t="s">
        <v>1</v>
      </c>
      <c r="AH7" s="25" t="s">
        <v>33</v>
      </c>
      <c r="AI7" s="25" t="s">
        <v>34</v>
      </c>
      <c r="AJ7" s="25" t="s">
        <v>1</v>
      </c>
      <c r="AK7" s="25" t="s">
        <v>33</v>
      </c>
      <c r="AL7" s="25" t="s">
        <v>34</v>
      </c>
      <c r="AM7" s="25" t="s">
        <v>1</v>
      </c>
      <c r="AN7" s="25" t="s">
        <v>33</v>
      </c>
      <c r="AO7" s="25" t="s">
        <v>34</v>
      </c>
      <c r="AP7" s="25" t="s">
        <v>1</v>
      </c>
      <c r="AQ7" s="147"/>
      <c r="AR7" s="145"/>
      <c r="AS7" s="146"/>
    </row>
    <row r="8" spans="1:45" ht="15" customHeight="1">
      <c r="A8" s="125"/>
      <c r="B8" s="126"/>
      <c r="C8" s="116"/>
      <c r="D8" s="24" t="s">
        <v>35</v>
      </c>
      <c r="E8" s="26" t="s">
        <v>36</v>
      </c>
      <c r="F8" s="26" t="s">
        <v>2</v>
      </c>
      <c r="G8" s="26" t="s">
        <v>35</v>
      </c>
      <c r="H8" s="26" t="s">
        <v>36</v>
      </c>
      <c r="I8" s="26" t="s">
        <v>2</v>
      </c>
      <c r="J8" s="26" t="s">
        <v>35</v>
      </c>
      <c r="K8" s="26" t="s">
        <v>36</v>
      </c>
      <c r="L8" s="26" t="s">
        <v>2</v>
      </c>
      <c r="M8" s="26" t="s">
        <v>35</v>
      </c>
      <c r="N8" s="26" t="s">
        <v>36</v>
      </c>
      <c r="O8" s="26" t="s">
        <v>2</v>
      </c>
      <c r="P8" s="26" t="s">
        <v>35</v>
      </c>
      <c r="Q8" s="26" t="s">
        <v>36</v>
      </c>
      <c r="R8" s="26" t="s">
        <v>2</v>
      </c>
      <c r="S8" s="26" t="s">
        <v>35</v>
      </c>
      <c r="T8" s="26" t="s">
        <v>36</v>
      </c>
      <c r="U8" s="26" t="s">
        <v>2</v>
      </c>
      <c r="V8" s="26" t="s">
        <v>35</v>
      </c>
      <c r="W8" s="26" t="s">
        <v>36</v>
      </c>
      <c r="X8" s="26" t="s">
        <v>2</v>
      </c>
      <c r="Y8" s="26" t="s">
        <v>35</v>
      </c>
      <c r="Z8" s="26" t="s">
        <v>36</v>
      </c>
      <c r="AA8" s="26" t="s">
        <v>2</v>
      </c>
      <c r="AB8" s="26" t="s">
        <v>35</v>
      </c>
      <c r="AC8" s="26" t="s">
        <v>36</v>
      </c>
      <c r="AD8" s="26" t="s">
        <v>2</v>
      </c>
      <c r="AE8" s="26" t="s">
        <v>35</v>
      </c>
      <c r="AF8" s="26" t="s">
        <v>36</v>
      </c>
      <c r="AG8" s="26" t="s">
        <v>2</v>
      </c>
      <c r="AH8" s="26" t="s">
        <v>35</v>
      </c>
      <c r="AI8" s="26" t="s">
        <v>36</v>
      </c>
      <c r="AJ8" s="26" t="s">
        <v>2</v>
      </c>
      <c r="AK8" s="26" t="s">
        <v>35</v>
      </c>
      <c r="AL8" s="26" t="s">
        <v>36</v>
      </c>
      <c r="AM8" s="26" t="s">
        <v>2</v>
      </c>
      <c r="AN8" s="26" t="s">
        <v>35</v>
      </c>
      <c r="AO8" s="26" t="s">
        <v>36</v>
      </c>
      <c r="AP8" s="26" t="s">
        <v>2</v>
      </c>
      <c r="AQ8" s="148"/>
      <c r="AR8" s="149"/>
      <c r="AS8" s="150"/>
    </row>
    <row r="9" spans="1:45" ht="9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45" ht="15" customHeight="1">
      <c r="A10" s="151"/>
      <c r="B10" s="152"/>
      <c r="C10" s="153"/>
      <c r="D10" s="154" t="s">
        <v>78</v>
      </c>
      <c r="E10" s="155"/>
      <c r="F10" s="156"/>
      <c r="G10" s="157" t="s">
        <v>79</v>
      </c>
      <c r="H10" s="155"/>
      <c r="I10" s="156"/>
      <c r="J10" s="154" t="s">
        <v>80</v>
      </c>
      <c r="K10" s="155"/>
      <c r="L10" s="156"/>
      <c r="M10" s="157" t="s">
        <v>81</v>
      </c>
      <c r="N10" s="155"/>
      <c r="O10" s="156"/>
      <c r="P10" s="158" t="s">
        <v>82</v>
      </c>
      <c r="Q10" s="155"/>
      <c r="R10" s="156"/>
      <c r="S10" s="154" t="s">
        <v>83</v>
      </c>
      <c r="T10" s="155"/>
      <c r="U10" s="156"/>
      <c r="V10" s="157" t="s">
        <v>84</v>
      </c>
      <c r="W10" s="155"/>
      <c r="X10" s="156"/>
      <c r="Y10" s="154" t="s">
        <v>85</v>
      </c>
      <c r="Z10" s="155"/>
      <c r="AA10" s="156"/>
      <c r="AB10" s="157" t="s">
        <v>86</v>
      </c>
      <c r="AC10" s="155"/>
      <c r="AD10" s="156"/>
      <c r="AE10" s="157" t="s">
        <v>87</v>
      </c>
      <c r="AF10" s="155"/>
      <c r="AG10" s="156"/>
      <c r="AH10" s="157" t="s">
        <v>88</v>
      </c>
      <c r="AI10" s="155"/>
      <c r="AJ10" s="156"/>
      <c r="AK10" s="157" t="s">
        <v>89</v>
      </c>
      <c r="AL10" s="155"/>
      <c r="AM10" s="156"/>
      <c r="AN10" s="154" t="s">
        <v>78</v>
      </c>
      <c r="AO10" s="155"/>
      <c r="AP10" s="156"/>
      <c r="AQ10" s="151"/>
      <c r="AR10" s="152"/>
      <c r="AS10" s="153"/>
    </row>
    <row r="11" spans="1:45" ht="15" customHeight="1">
      <c r="A11" s="159" t="s">
        <v>23</v>
      </c>
      <c r="B11" s="160"/>
      <c r="C11" s="161"/>
      <c r="D11" s="28">
        <v>6.7</v>
      </c>
      <c r="E11" s="28">
        <v>5</v>
      </c>
      <c r="F11" s="28">
        <f>+E11+D11</f>
        <v>11.7</v>
      </c>
      <c r="G11" s="28">
        <f>D39</f>
        <v>5.9</v>
      </c>
      <c r="H11" s="28">
        <f>E39</f>
        <v>6.199999999999999</v>
      </c>
      <c r="I11" s="28">
        <f>SUM(G11:H11)</f>
        <v>12.1</v>
      </c>
      <c r="J11" s="28">
        <f>G39</f>
        <v>11.7</v>
      </c>
      <c r="K11" s="28">
        <f>H39</f>
        <v>12.7</v>
      </c>
      <c r="L11" s="28">
        <f>SUM(J11:K11)</f>
        <v>24.4</v>
      </c>
      <c r="M11" s="28">
        <f>J39</f>
        <v>24.5</v>
      </c>
      <c r="N11" s="28">
        <f>K39</f>
        <v>20.7</v>
      </c>
      <c r="O11" s="28">
        <f>SUM(M11:N11)</f>
        <v>45.2</v>
      </c>
      <c r="P11" s="28">
        <f>M39</f>
        <v>28.4</v>
      </c>
      <c r="Q11" s="28">
        <f>N39</f>
        <v>19.5</v>
      </c>
      <c r="R11" s="28">
        <f>SUM(P11:Q11)</f>
        <v>47.9</v>
      </c>
      <c r="S11" s="28">
        <f>P39</f>
        <v>29.4</v>
      </c>
      <c r="T11" s="28">
        <f>Q39</f>
        <v>17.400000000000002</v>
      </c>
      <c r="U11" s="28">
        <f>SUM(S11:T11)</f>
        <v>46.8</v>
      </c>
      <c r="V11" s="28">
        <f>S39</f>
        <v>28.4</v>
      </c>
      <c r="W11" s="28">
        <f>T39</f>
        <v>14.400000000000002</v>
      </c>
      <c r="X11" s="28">
        <f>SUM(V11:W11)</f>
        <v>42.8</v>
      </c>
      <c r="Y11" s="28">
        <f>V39</f>
        <v>25.8</v>
      </c>
      <c r="Z11" s="28">
        <f>W39</f>
        <v>11.600000000000001</v>
      </c>
      <c r="AA11" s="28">
        <f>+Z11+Y11</f>
        <v>37.400000000000006</v>
      </c>
      <c r="AB11" s="28">
        <f>Y39</f>
        <v>21.700000000000003</v>
      </c>
      <c r="AC11" s="28">
        <f>Z39</f>
        <v>8.800000000000002</v>
      </c>
      <c r="AD11" s="28">
        <f>+AC11+AB11</f>
        <v>30.500000000000007</v>
      </c>
      <c r="AE11" s="28">
        <f>AB39</f>
        <v>18.000000000000004</v>
      </c>
      <c r="AF11" s="28">
        <f>AC39</f>
        <v>7.3000000000000025</v>
      </c>
      <c r="AG11" s="28">
        <f>+AF11+AE11</f>
        <v>25.300000000000004</v>
      </c>
      <c r="AH11" s="28">
        <f>AE39</f>
        <v>13.900000000000002</v>
      </c>
      <c r="AI11" s="28">
        <f>AF39</f>
        <v>5.8000000000000025</v>
      </c>
      <c r="AJ11" s="28">
        <f>+AI11+AH11</f>
        <v>19.700000000000003</v>
      </c>
      <c r="AK11" s="28">
        <f>AH39</f>
        <v>9.000000000000004</v>
      </c>
      <c r="AL11" s="28">
        <f>AI39</f>
        <v>4.500000000000003</v>
      </c>
      <c r="AM11" s="28">
        <f>+AL11+AK11</f>
        <v>13.500000000000007</v>
      </c>
      <c r="AN11" s="29">
        <f>+D11</f>
        <v>6.7</v>
      </c>
      <c r="AO11" s="29">
        <f>+E11</f>
        <v>5</v>
      </c>
      <c r="AP11" s="28">
        <f>+AO11+AN11</f>
        <v>11.7</v>
      </c>
      <c r="AQ11" s="162" t="s">
        <v>3</v>
      </c>
      <c r="AR11" s="163"/>
      <c r="AS11" s="164"/>
    </row>
    <row r="12" spans="1:45" ht="1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155" t="s">
        <v>111</v>
      </c>
      <c r="AO12" s="155"/>
      <c r="AP12" s="155"/>
      <c r="AQ12" s="165"/>
      <c r="AR12" s="165"/>
      <c r="AS12" s="166"/>
    </row>
    <row r="13" spans="1:45" ht="15" customHeight="1">
      <c r="A13" s="159" t="s">
        <v>24</v>
      </c>
      <c r="B13" s="160"/>
      <c r="C13" s="161"/>
      <c r="D13" s="80">
        <f>SUM(D14:D15)</f>
        <v>0.2</v>
      </c>
      <c r="E13" s="80">
        <f>SUM(E14:E15)</f>
        <v>1.8</v>
      </c>
      <c r="F13" s="80">
        <f>SUM(D13:E13)</f>
        <v>2</v>
      </c>
      <c r="G13" s="80">
        <f>SUM(G14:G15)</f>
        <v>7.5</v>
      </c>
      <c r="H13" s="80">
        <f>SUM(H14:H15)</f>
        <v>7.6</v>
      </c>
      <c r="I13" s="80">
        <f>SUM(G13:H13)</f>
        <v>15.1</v>
      </c>
      <c r="J13" s="81">
        <f>SUM(J14:J15)</f>
        <v>14.4</v>
      </c>
      <c r="K13" s="81">
        <f>SUM(K14:K15)</f>
        <v>9.6</v>
      </c>
      <c r="L13" s="81">
        <f>SUM(J13:K13)</f>
        <v>24</v>
      </c>
      <c r="M13" s="81">
        <f>SUM(M14:M15)</f>
        <v>5.5</v>
      </c>
      <c r="N13" s="81">
        <f>SUM(N14:N15)</f>
        <v>1.8</v>
      </c>
      <c r="O13" s="81">
        <f>SUM(M13:N13)</f>
        <v>7.3</v>
      </c>
      <c r="P13" s="81">
        <f>SUM(P14:P15)</f>
        <v>1</v>
      </c>
      <c r="Q13" s="81">
        <f>SUM(Q14:Q15)</f>
        <v>1</v>
      </c>
      <c r="R13" s="81">
        <f>SUM(P13:Q13)</f>
        <v>2</v>
      </c>
      <c r="S13" s="81">
        <f>SUM(S14:S15)</f>
        <v>1</v>
      </c>
      <c r="T13" s="81">
        <f>SUM(T14:T15)</f>
        <v>0.3</v>
      </c>
      <c r="U13" s="81">
        <f>SUM(S13:T13)</f>
        <v>1.3</v>
      </c>
      <c r="V13" s="81">
        <f>SUM(V14:V15)</f>
        <v>0.1</v>
      </c>
      <c r="W13" s="81">
        <f>SUM(W14:W15)</f>
        <v>0.1</v>
      </c>
      <c r="X13" s="81">
        <f>SUM(V13:W13)</f>
        <v>0.2</v>
      </c>
      <c r="Y13" s="81">
        <f>SUM(Y14:Y15)</f>
        <v>0.1</v>
      </c>
      <c r="Z13" s="81">
        <f>SUM(Z14:Z15)</f>
        <v>0.3</v>
      </c>
      <c r="AA13" s="81">
        <f>SUM(Y13:Z13)</f>
        <v>0.4</v>
      </c>
      <c r="AB13" s="81">
        <f>SUM(AB14:AB15)</f>
        <v>0.5</v>
      </c>
      <c r="AC13" s="81">
        <f>SUM(AC14:AC15)</f>
        <v>0.1</v>
      </c>
      <c r="AD13" s="81">
        <f>SUM(AB13:AC13)</f>
        <v>0.6</v>
      </c>
      <c r="AE13" s="81">
        <f>SUM(AE14:AE15)</f>
        <v>0</v>
      </c>
      <c r="AF13" s="81">
        <f>SUM(AF14:AF15)</f>
        <v>0.1</v>
      </c>
      <c r="AG13" s="81">
        <f>SUM(AE13:AF13)</f>
        <v>0.1</v>
      </c>
      <c r="AH13" s="81">
        <f>SUM(AH14:AH15)</f>
        <v>0.3</v>
      </c>
      <c r="AI13" s="81">
        <f>SUM(AI14:AI15)</f>
        <v>0.2</v>
      </c>
      <c r="AJ13" s="81">
        <f>SUM(AH13:AI13)</f>
        <v>0.5</v>
      </c>
      <c r="AK13" s="81">
        <f>SUM(AK14:AK15)</f>
        <v>0.3</v>
      </c>
      <c r="AL13" s="81">
        <f>SUM(AL14:AL15)</f>
        <v>0.5</v>
      </c>
      <c r="AM13" s="81">
        <f>SUM(AK13:AL13)</f>
        <v>0.8</v>
      </c>
      <c r="AN13" s="81">
        <f>AN14+AN15</f>
        <v>30.900000000000002</v>
      </c>
      <c r="AO13" s="81">
        <f>AO14+AO15</f>
        <v>23.400000000000006</v>
      </c>
      <c r="AP13" s="81">
        <f>AP14+AP15</f>
        <v>54.30000000000001</v>
      </c>
      <c r="AQ13" s="162" t="s">
        <v>4</v>
      </c>
      <c r="AR13" s="163"/>
      <c r="AS13" s="164"/>
    </row>
    <row r="14" spans="1:45" ht="15" customHeight="1">
      <c r="A14" s="30"/>
      <c r="B14" s="167" t="s">
        <v>53</v>
      </c>
      <c r="C14" s="168"/>
      <c r="D14" s="1">
        <v>0.2</v>
      </c>
      <c r="E14" s="1">
        <v>1.8</v>
      </c>
      <c r="F14" s="1">
        <f>SUM(D14:E14)</f>
        <v>2</v>
      </c>
      <c r="G14" s="1">
        <v>7.5</v>
      </c>
      <c r="H14" s="1">
        <v>7.6</v>
      </c>
      <c r="I14" s="1">
        <f>SUM(G14:H14)</f>
        <v>15.1</v>
      </c>
      <c r="J14" s="82">
        <v>6</v>
      </c>
      <c r="K14" s="80">
        <v>9.6</v>
      </c>
      <c r="L14" s="80">
        <f>SUM(J14:K14)</f>
        <v>15.6</v>
      </c>
      <c r="M14" s="80">
        <v>0.6</v>
      </c>
      <c r="N14" s="80">
        <v>1.8</v>
      </c>
      <c r="O14" s="80">
        <f>SUM(M14:N14)</f>
        <v>2.4</v>
      </c>
      <c r="P14" s="80">
        <v>1</v>
      </c>
      <c r="Q14" s="80">
        <v>1</v>
      </c>
      <c r="R14" s="80">
        <f>SUM(P14:Q14)</f>
        <v>2</v>
      </c>
      <c r="S14" s="80">
        <v>1</v>
      </c>
      <c r="T14" s="80">
        <v>0.3</v>
      </c>
      <c r="U14" s="80">
        <f>SUM(S14:T14)</f>
        <v>1.3</v>
      </c>
      <c r="V14" s="80">
        <v>0.1</v>
      </c>
      <c r="W14" s="80">
        <v>0.1</v>
      </c>
      <c r="X14" s="80">
        <f>SUM(V14:W14)</f>
        <v>0.2</v>
      </c>
      <c r="Y14" s="80">
        <v>0.1</v>
      </c>
      <c r="Z14" s="80">
        <v>0.3</v>
      </c>
      <c r="AA14" s="80">
        <f>SUM(Y14:Z14)</f>
        <v>0.4</v>
      </c>
      <c r="AB14" s="80">
        <v>0.5</v>
      </c>
      <c r="AC14" s="80">
        <v>0.1</v>
      </c>
      <c r="AD14" s="80">
        <f>SUM(AB14:AC14)</f>
        <v>0.6</v>
      </c>
      <c r="AE14" s="80">
        <v>0</v>
      </c>
      <c r="AF14" s="80">
        <v>0.1</v>
      </c>
      <c r="AG14" s="80">
        <f>SUM(AE14:AF14)</f>
        <v>0.1</v>
      </c>
      <c r="AH14" s="80">
        <v>0.3</v>
      </c>
      <c r="AI14" s="80">
        <v>0.2</v>
      </c>
      <c r="AJ14" s="80">
        <f>SUM(AH14:AI14)</f>
        <v>0.5</v>
      </c>
      <c r="AK14" s="80">
        <v>0.3</v>
      </c>
      <c r="AL14" s="80">
        <v>0.5</v>
      </c>
      <c r="AM14" s="80">
        <f>SUM(AK14:AL14)</f>
        <v>0.8</v>
      </c>
      <c r="AN14" s="83">
        <f>+D14+G14+J14+M14+P14+S14+V14+Y14+AB14+AE14+AH14+AK14</f>
        <v>17.6</v>
      </c>
      <c r="AO14" s="83">
        <f>+E14+H14+K14+N14+Q14+T14+W14+Z14+AC14+AF14+AI14+AL14</f>
        <v>23.400000000000006</v>
      </c>
      <c r="AP14" s="80">
        <f>AN14+AO14</f>
        <v>41.00000000000001</v>
      </c>
      <c r="AQ14" s="169" t="s">
        <v>49</v>
      </c>
      <c r="AR14" s="170"/>
      <c r="AS14" s="33"/>
    </row>
    <row r="15" spans="1:45" ht="15" customHeight="1">
      <c r="A15" s="30"/>
      <c r="B15" s="171" t="s">
        <v>5</v>
      </c>
      <c r="C15" s="172"/>
      <c r="D15" s="2">
        <v>0</v>
      </c>
      <c r="E15" s="2">
        <v>0</v>
      </c>
      <c r="F15" s="2">
        <f>SUM(D15:E15)</f>
        <v>0</v>
      </c>
      <c r="G15" s="2">
        <v>0</v>
      </c>
      <c r="H15" s="2">
        <v>0</v>
      </c>
      <c r="I15" s="2">
        <f>SUM(G15:H15)</f>
        <v>0</v>
      </c>
      <c r="J15" s="84">
        <v>8.4</v>
      </c>
      <c r="K15" s="85">
        <v>0</v>
      </c>
      <c r="L15" s="85">
        <f>SUM(J15:K15)</f>
        <v>8.4</v>
      </c>
      <c r="M15" s="85">
        <v>4.9</v>
      </c>
      <c r="N15" s="85">
        <v>0</v>
      </c>
      <c r="O15" s="85">
        <f>SUM(M15:N15)</f>
        <v>4.9</v>
      </c>
      <c r="P15" s="85">
        <v>0</v>
      </c>
      <c r="Q15" s="85">
        <v>0</v>
      </c>
      <c r="R15" s="85">
        <f>SUM(P15:Q15)</f>
        <v>0</v>
      </c>
      <c r="S15" s="85">
        <v>0</v>
      </c>
      <c r="T15" s="85">
        <v>0</v>
      </c>
      <c r="U15" s="85">
        <f>SUM(S15:T15)</f>
        <v>0</v>
      </c>
      <c r="V15" s="85">
        <v>0</v>
      </c>
      <c r="W15" s="85">
        <v>0</v>
      </c>
      <c r="X15" s="85">
        <f>SUM(V15:W15)</f>
        <v>0</v>
      </c>
      <c r="Y15" s="85">
        <v>0</v>
      </c>
      <c r="Z15" s="85">
        <v>0</v>
      </c>
      <c r="AA15" s="85">
        <f>SUM(Y15:Z15)</f>
        <v>0</v>
      </c>
      <c r="AB15" s="85">
        <v>0</v>
      </c>
      <c r="AC15" s="85">
        <v>0</v>
      </c>
      <c r="AD15" s="85">
        <f>SUM(AB15:AC15)</f>
        <v>0</v>
      </c>
      <c r="AE15" s="85">
        <v>0</v>
      </c>
      <c r="AF15" s="85">
        <v>0</v>
      </c>
      <c r="AG15" s="85">
        <f>SUM(AE15:AF15)</f>
        <v>0</v>
      </c>
      <c r="AH15" s="85">
        <v>0</v>
      </c>
      <c r="AI15" s="85">
        <v>0</v>
      </c>
      <c r="AJ15" s="85">
        <f>SUM(AH15:AI15)</f>
        <v>0</v>
      </c>
      <c r="AK15" s="85">
        <v>0</v>
      </c>
      <c r="AL15" s="85">
        <v>0</v>
      </c>
      <c r="AM15" s="85">
        <f>SUM(AK15:AL15)</f>
        <v>0</v>
      </c>
      <c r="AN15" s="86">
        <f>+D15+G15+J15+M15+P15+S15+V15+Y15+AB15+AE15+AH15+AK15</f>
        <v>13.3</v>
      </c>
      <c r="AO15" s="87">
        <f>+E15+H15+K15+N15+Q15+T15+W15+Z15+AC15+AF15+AI15+AL15</f>
        <v>0</v>
      </c>
      <c r="AP15" s="85">
        <f>SUM(AN15:AO15)</f>
        <v>13.3</v>
      </c>
      <c r="AQ15" s="173" t="s">
        <v>6</v>
      </c>
      <c r="AR15" s="174"/>
      <c r="AS15" s="33"/>
    </row>
    <row r="16" spans="1:45" ht="9" customHeight="1">
      <c r="A16" s="30"/>
      <c r="B16" s="31"/>
      <c r="C16" s="31"/>
      <c r="D16" s="3"/>
      <c r="E16" s="3"/>
      <c r="F16" s="3"/>
      <c r="G16" s="3"/>
      <c r="H16" s="3"/>
      <c r="I16" s="3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31"/>
      <c r="AR16" s="31"/>
      <c r="AS16" s="33"/>
    </row>
    <row r="17" spans="1:45" ht="15" customHeight="1">
      <c r="A17" s="159" t="s">
        <v>25</v>
      </c>
      <c r="B17" s="160"/>
      <c r="C17" s="160"/>
      <c r="D17" s="4">
        <f>D18+D22+D23+D24</f>
        <v>0.5</v>
      </c>
      <c r="E17" s="4">
        <f>E18+E22+E23+E24</f>
        <v>0.7</v>
      </c>
      <c r="F17" s="4">
        <f>SUM(D17:E17)</f>
        <v>1.2</v>
      </c>
      <c r="G17" s="4">
        <f>G18+G22+G23+G24</f>
        <v>1.9</v>
      </c>
      <c r="H17" s="4">
        <f>H18+H22+H23+H24</f>
        <v>0.8999999999999999</v>
      </c>
      <c r="I17" s="4">
        <f>SUM(G17:H17)</f>
        <v>2.8</v>
      </c>
      <c r="J17" s="89">
        <f>+J18+J22+J23+J24</f>
        <v>2.3000000000000003</v>
      </c>
      <c r="K17" s="81">
        <f>+K18+K22+K23+K24</f>
        <v>1.2000000000000002</v>
      </c>
      <c r="L17" s="81">
        <f aca="true" t="shared" si="0" ref="L17:L24">SUM(J17:K17)</f>
        <v>3.5000000000000004</v>
      </c>
      <c r="M17" s="81">
        <f>+M18+M22+M23+M24</f>
        <v>2.6</v>
      </c>
      <c r="N17" s="81">
        <f>+N18+N22+N23+N24</f>
        <v>1.7</v>
      </c>
      <c r="O17" s="81">
        <f aca="true" t="shared" si="1" ref="O17:O24">SUM(M17:N17)</f>
        <v>4.3</v>
      </c>
      <c r="P17" s="81">
        <f>+P18+P22+P23+P24</f>
        <v>1.3000000000000003</v>
      </c>
      <c r="Q17" s="81">
        <f>+Q18+Q22+Q23+Q24</f>
        <v>1.7000000000000002</v>
      </c>
      <c r="R17" s="81">
        <f aca="true" t="shared" si="2" ref="R17:R24">SUM(P17:Q17)</f>
        <v>3.0000000000000004</v>
      </c>
      <c r="S17" s="81">
        <f>+S18+S22+S23+S24</f>
        <v>3.3</v>
      </c>
      <c r="T17" s="81">
        <f>+T18+T22+T23+T24</f>
        <v>1.9000000000000001</v>
      </c>
      <c r="U17" s="81">
        <f>SUM(S17:T17)</f>
        <v>5.2</v>
      </c>
      <c r="V17" s="81">
        <f>+V18+V22+V23+V24</f>
        <v>3.9000000000000004</v>
      </c>
      <c r="W17" s="81">
        <f>+W18+W22+W23+W24</f>
        <v>1.9</v>
      </c>
      <c r="X17" s="81">
        <f>SUM(V17:W17)</f>
        <v>5.800000000000001</v>
      </c>
      <c r="Y17" s="81">
        <f>+Y18+Y22+Y23+Y24</f>
        <v>5.1</v>
      </c>
      <c r="Z17" s="81">
        <f>+Z18+Z22+Z23+Z24</f>
        <v>2.1</v>
      </c>
      <c r="AA17" s="81">
        <f aca="true" t="shared" si="3" ref="AA17:AA24">SUM(Y17:Z17)</f>
        <v>7.199999999999999</v>
      </c>
      <c r="AB17" s="81">
        <f>+AB18+AB22+AB23+AB24</f>
        <v>4.5</v>
      </c>
      <c r="AC17" s="81">
        <f>+AC18+AC22+AC23+AC24</f>
        <v>1.1</v>
      </c>
      <c r="AD17" s="81">
        <f aca="true" t="shared" si="4" ref="AD17:AD24">SUM(AB17:AC17)</f>
        <v>5.6</v>
      </c>
      <c r="AE17" s="81">
        <f>+AE18+AE22+AE23+AE24</f>
        <v>4.3</v>
      </c>
      <c r="AF17" s="81">
        <f>+AF18+AF22+AF23+AF24</f>
        <v>1.3</v>
      </c>
      <c r="AG17" s="81">
        <f aca="true" t="shared" si="5" ref="AG17:AG24">SUM(AE17:AF17)</f>
        <v>5.6</v>
      </c>
      <c r="AH17" s="81">
        <f>+AH18+AH22+AH23+AH24</f>
        <v>5.1</v>
      </c>
      <c r="AI17" s="81">
        <f>+AI18+AI22+AI23+AI24</f>
        <v>1.2999999999999998</v>
      </c>
      <c r="AJ17" s="81">
        <f aca="true" t="shared" si="6" ref="AJ17:AJ24">SUM(AH17:AI17)</f>
        <v>6.3999999999999995</v>
      </c>
      <c r="AK17" s="81">
        <f>+AK18+AK22+AK23+AK24</f>
        <v>2.4</v>
      </c>
      <c r="AL17" s="81">
        <f>+AL18+AL22+AL23+AL24</f>
        <v>1.1</v>
      </c>
      <c r="AM17" s="81">
        <f aca="true" t="shared" si="7" ref="AM17:AM24">SUM(AK17:AL17)</f>
        <v>3.5</v>
      </c>
      <c r="AN17" s="80">
        <f>AN18+AN22+AN23+AN24</f>
        <v>37.199999999999996</v>
      </c>
      <c r="AO17" s="80">
        <f>AO18+AO22+AO23+AO24</f>
        <v>16.900000000000002</v>
      </c>
      <c r="AP17" s="81">
        <f>AP18+AP22+AP23+AP24</f>
        <v>54.1</v>
      </c>
      <c r="AQ17" s="162" t="s">
        <v>7</v>
      </c>
      <c r="AR17" s="163"/>
      <c r="AS17" s="164"/>
    </row>
    <row r="18" spans="1:45" ht="15" customHeight="1">
      <c r="A18" s="30"/>
      <c r="B18" s="167" t="s">
        <v>31</v>
      </c>
      <c r="C18" s="168"/>
      <c r="D18" s="4">
        <f aca="true" t="shared" si="8" ref="D18:I18">D19+D20+D21</f>
        <v>0.5</v>
      </c>
      <c r="E18" s="4">
        <f t="shared" si="8"/>
        <v>0.6</v>
      </c>
      <c r="F18" s="4">
        <f t="shared" si="8"/>
        <v>1.1</v>
      </c>
      <c r="G18" s="4">
        <f t="shared" si="8"/>
        <v>1.9</v>
      </c>
      <c r="H18" s="4">
        <f t="shared" si="8"/>
        <v>0.6</v>
      </c>
      <c r="I18" s="4">
        <f t="shared" si="8"/>
        <v>2.5</v>
      </c>
      <c r="J18" s="82">
        <f>+J19+J20</f>
        <v>2.2</v>
      </c>
      <c r="K18" s="80">
        <f>+K19+K20</f>
        <v>0.6</v>
      </c>
      <c r="L18" s="80">
        <f t="shared" si="0"/>
        <v>2.8000000000000003</v>
      </c>
      <c r="M18" s="80">
        <f>+M19+M20</f>
        <v>2.3</v>
      </c>
      <c r="N18" s="80">
        <f>+N19+N20</f>
        <v>0.6</v>
      </c>
      <c r="O18" s="80">
        <f t="shared" si="1"/>
        <v>2.9</v>
      </c>
      <c r="P18" s="80">
        <f>+P19+P20</f>
        <v>1.1</v>
      </c>
      <c r="Q18" s="80">
        <f>+Q19+Q20</f>
        <v>0.6</v>
      </c>
      <c r="R18" s="80">
        <f t="shared" si="2"/>
        <v>1.7000000000000002</v>
      </c>
      <c r="S18" s="80">
        <f>+S19+S20</f>
        <v>2.9</v>
      </c>
      <c r="T18" s="80">
        <f>+T19+T20</f>
        <v>0.7</v>
      </c>
      <c r="U18" s="80">
        <f aca="true" t="shared" si="9" ref="U18:U24">SUM(S18:T18)</f>
        <v>3.5999999999999996</v>
      </c>
      <c r="V18" s="80">
        <f>+V19+V20</f>
        <v>3.7</v>
      </c>
      <c r="W18" s="80">
        <f>+W19+W20</f>
        <v>0.6</v>
      </c>
      <c r="X18" s="80">
        <f>SUM(V18:W18)</f>
        <v>4.3</v>
      </c>
      <c r="Y18" s="80">
        <f>+Y19+Y20</f>
        <v>5</v>
      </c>
      <c r="Z18" s="80">
        <f>+Z19+Z20</f>
        <v>0.7</v>
      </c>
      <c r="AA18" s="80">
        <f t="shared" si="3"/>
        <v>5.7</v>
      </c>
      <c r="AB18" s="80">
        <f>+AB19+AB20</f>
        <v>4.5</v>
      </c>
      <c r="AC18" s="80">
        <f>+AC19+AC20</f>
        <v>0.6</v>
      </c>
      <c r="AD18" s="80">
        <f t="shared" si="4"/>
        <v>5.1</v>
      </c>
      <c r="AE18" s="80">
        <f>+AE19+AE20</f>
        <v>4.3</v>
      </c>
      <c r="AF18" s="80">
        <f>+AF19+AF20</f>
        <v>0.6</v>
      </c>
      <c r="AG18" s="80">
        <f t="shared" si="5"/>
        <v>4.8999999999999995</v>
      </c>
      <c r="AH18" s="80">
        <f>+AH19+AH20</f>
        <v>5.1</v>
      </c>
      <c r="AI18" s="80">
        <f>+AI19+AI20</f>
        <v>0.7</v>
      </c>
      <c r="AJ18" s="80">
        <f t="shared" si="6"/>
        <v>5.8</v>
      </c>
      <c r="AK18" s="80">
        <f>+AK19+AK20</f>
        <v>2.3</v>
      </c>
      <c r="AL18" s="80">
        <f>+AL19+AL20</f>
        <v>0.5</v>
      </c>
      <c r="AM18" s="80">
        <f t="shared" si="7"/>
        <v>2.8</v>
      </c>
      <c r="AN18" s="80">
        <f>SUM(AN19:AN20)</f>
        <v>35.8</v>
      </c>
      <c r="AO18" s="80">
        <f>SUM(AO19:AO20)</f>
        <v>7.3999999999999995</v>
      </c>
      <c r="AP18" s="81">
        <f aca="true" t="shared" si="10" ref="AP18:AP24">SUM(AN18:AO18)</f>
        <v>43.199999999999996</v>
      </c>
      <c r="AQ18" s="169" t="s">
        <v>32</v>
      </c>
      <c r="AR18" s="170"/>
      <c r="AS18" s="33"/>
    </row>
    <row r="19" spans="1:45" ht="15" customHeight="1">
      <c r="A19" s="30"/>
      <c r="B19" s="35"/>
      <c r="C19" s="32" t="s">
        <v>104</v>
      </c>
      <c r="D19" s="1">
        <v>0.5</v>
      </c>
      <c r="E19" s="1">
        <v>0</v>
      </c>
      <c r="F19" s="1">
        <f>+E19+D19</f>
        <v>0.5</v>
      </c>
      <c r="G19" s="1">
        <v>1.9</v>
      </c>
      <c r="H19" s="1">
        <v>0</v>
      </c>
      <c r="I19" s="1">
        <f>G19+H19</f>
        <v>1.9</v>
      </c>
      <c r="J19" s="82">
        <v>2.2</v>
      </c>
      <c r="K19" s="80">
        <v>0</v>
      </c>
      <c r="L19" s="80">
        <f t="shared" si="0"/>
        <v>2.2</v>
      </c>
      <c r="M19" s="80">
        <v>2.3</v>
      </c>
      <c r="N19" s="80">
        <v>0</v>
      </c>
      <c r="O19" s="80">
        <f t="shared" si="1"/>
        <v>2.3</v>
      </c>
      <c r="P19" s="80">
        <v>1.1</v>
      </c>
      <c r="Q19" s="80">
        <v>0</v>
      </c>
      <c r="R19" s="80">
        <f t="shared" si="2"/>
        <v>1.1</v>
      </c>
      <c r="S19" s="80">
        <v>2.9</v>
      </c>
      <c r="T19" s="80">
        <v>0</v>
      </c>
      <c r="U19" s="80">
        <f t="shared" si="9"/>
        <v>2.9</v>
      </c>
      <c r="V19" s="80">
        <v>3.7</v>
      </c>
      <c r="W19" s="80">
        <v>0</v>
      </c>
      <c r="X19" s="80">
        <f>SUM(V19:W19)</f>
        <v>3.7</v>
      </c>
      <c r="Y19" s="80">
        <v>5</v>
      </c>
      <c r="Z19" s="80">
        <v>0</v>
      </c>
      <c r="AA19" s="80">
        <f t="shared" si="3"/>
        <v>5</v>
      </c>
      <c r="AB19" s="80">
        <v>4.5</v>
      </c>
      <c r="AC19" s="80">
        <v>0</v>
      </c>
      <c r="AD19" s="80">
        <f t="shared" si="4"/>
        <v>4.5</v>
      </c>
      <c r="AE19" s="80">
        <v>4.3</v>
      </c>
      <c r="AF19" s="80">
        <v>0</v>
      </c>
      <c r="AG19" s="80">
        <f t="shared" si="5"/>
        <v>4.3</v>
      </c>
      <c r="AH19" s="80">
        <v>5.1</v>
      </c>
      <c r="AI19" s="80">
        <v>0</v>
      </c>
      <c r="AJ19" s="80">
        <f t="shared" si="6"/>
        <v>5.1</v>
      </c>
      <c r="AK19" s="80">
        <v>2.3</v>
      </c>
      <c r="AL19" s="80">
        <v>0</v>
      </c>
      <c r="AM19" s="80">
        <f t="shared" si="7"/>
        <v>2.3</v>
      </c>
      <c r="AN19" s="90">
        <f aca="true" t="shared" si="11" ref="AN19:AO24">+D19+G19+J19+M19+P19+S19+V19+Y19+AB19+AE19+AH19+AK19</f>
        <v>35.8</v>
      </c>
      <c r="AO19" s="80">
        <f t="shared" si="11"/>
        <v>0</v>
      </c>
      <c r="AP19" s="80">
        <f t="shared" si="10"/>
        <v>35.8</v>
      </c>
      <c r="AQ19" s="36" t="s">
        <v>105</v>
      </c>
      <c r="AR19" s="35"/>
      <c r="AS19" s="33"/>
    </row>
    <row r="20" spans="1:45" ht="15" customHeight="1">
      <c r="A20" s="30"/>
      <c r="B20" s="35"/>
      <c r="C20" s="37" t="s">
        <v>58</v>
      </c>
      <c r="D20" s="5">
        <v>0</v>
      </c>
      <c r="E20" s="5">
        <v>0.6</v>
      </c>
      <c r="F20" s="5">
        <f>D20+E20</f>
        <v>0.6</v>
      </c>
      <c r="G20" s="5">
        <v>0</v>
      </c>
      <c r="H20" s="5">
        <v>0.6</v>
      </c>
      <c r="I20" s="5">
        <f>G20+H20</f>
        <v>0.6</v>
      </c>
      <c r="J20" s="91">
        <v>0</v>
      </c>
      <c r="K20" s="92">
        <v>0.6</v>
      </c>
      <c r="L20" s="92">
        <f t="shared" si="0"/>
        <v>0.6</v>
      </c>
      <c r="M20" s="92">
        <v>0</v>
      </c>
      <c r="N20" s="92">
        <v>0.6</v>
      </c>
      <c r="O20" s="92">
        <f t="shared" si="1"/>
        <v>0.6</v>
      </c>
      <c r="P20" s="92">
        <v>0</v>
      </c>
      <c r="Q20" s="92">
        <v>0.6</v>
      </c>
      <c r="R20" s="92">
        <f t="shared" si="2"/>
        <v>0.6</v>
      </c>
      <c r="S20" s="92">
        <v>0</v>
      </c>
      <c r="T20" s="92">
        <v>0.7</v>
      </c>
      <c r="U20" s="92">
        <f t="shared" si="9"/>
        <v>0.7</v>
      </c>
      <c r="V20" s="92">
        <v>0</v>
      </c>
      <c r="W20" s="92">
        <v>0.6</v>
      </c>
      <c r="X20" s="92">
        <f>SUM(V20:W20)</f>
        <v>0.6</v>
      </c>
      <c r="Y20" s="92">
        <v>0</v>
      </c>
      <c r="Z20" s="92">
        <v>0.7</v>
      </c>
      <c r="AA20" s="92">
        <f t="shared" si="3"/>
        <v>0.7</v>
      </c>
      <c r="AB20" s="92">
        <v>0</v>
      </c>
      <c r="AC20" s="92">
        <v>0.6</v>
      </c>
      <c r="AD20" s="92">
        <f t="shared" si="4"/>
        <v>0.6</v>
      </c>
      <c r="AE20" s="92">
        <v>0</v>
      </c>
      <c r="AF20" s="92">
        <v>0.6</v>
      </c>
      <c r="AG20" s="92">
        <f t="shared" si="5"/>
        <v>0.6</v>
      </c>
      <c r="AH20" s="92">
        <v>0</v>
      </c>
      <c r="AI20" s="92">
        <v>0.7</v>
      </c>
      <c r="AJ20" s="92">
        <f t="shared" si="6"/>
        <v>0.7</v>
      </c>
      <c r="AK20" s="92">
        <v>0</v>
      </c>
      <c r="AL20" s="92">
        <v>0.5</v>
      </c>
      <c r="AM20" s="92">
        <f t="shared" si="7"/>
        <v>0.5</v>
      </c>
      <c r="AN20" s="92">
        <f t="shared" si="11"/>
        <v>0</v>
      </c>
      <c r="AO20" s="83">
        <f t="shared" si="11"/>
        <v>7.3999999999999995</v>
      </c>
      <c r="AP20" s="92">
        <f t="shared" si="10"/>
        <v>7.3999999999999995</v>
      </c>
      <c r="AQ20" s="38" t="s">
        <v>59</v>
      </c>
      <c r="AR20" s="35"/>
      <c r="AS20" s="33"/>
    </row>
    <row r="21" spans="1:45" ht="15" customHeight="1">
      <c r="A21" s="30"/>
      <c r="B21" s="30"/>
      <c r="C21" s="34" t="s">
        <v>102</v>
      </c>
      <c r="D21" s="2">
        <v>0</v>
      </c>
      <c r="E21" s="2">
        <v>0</v>
      </c>
      <c r="F21" s="2">
        <f>D21+E21</f>
        <v>0</v>
      </c>
      <c r="G21" s="2">
        <v>0</v>
      </c>
      <c r="H21" s="2">
        <v>0</v>
      </c>
      <c r="I21" s="2">
        <f>G21+H21</f>
        <v>0</v>
      </c>
      <c r="J21" s="84">
        <v>0</v>
      </c>
      <c r="K21" s="85">
        <v>0</v>
      </c>
      <c r="L21" s="85">
        <f>J21+K21</f>
        <v>0</v>
      </c>
      <c r="M21" s="85">
        <v>0</v>
      </c>
      <c r="N21" s="85">
        <v>0</v>
      </c>
      <c r="O21" s="85">
        <f>M21+N21</f>
        <v>0</v>
      </c>
      <c r="P21" s="85">
        <v>0</v>
      </c>
      <c r="Q21" s="85">
        <v>0</v>
      </c>
      <c r="R21" s="85">
        <f>P21+Q21</f>
        <v>0</v>
      </c>
      <c r="S21" s="85">
        <v>0</v>
      </c>
      <c r="T21" s="85">
        <v>0</v>
      </c>
      <c r="U21" s="85">
        <f>S21+T21</f>
        <v>0</v>
      </c>
      <c r="V21" s="85">
        <v>0</v>
      </c>
      <c r="W21" s="85">
        <v>0</v>
      </c>
      <c r="X21" s="85">
        <f>V21+W21</f>
        <v>0</v>
      </c>
      <c r="Y21" s="85">
        <v>0</v>
      </c>
      <c r="Z21" s="85">
        <v>0</v>
      </c>
      <c r="AA21" s="85">
        <f>Y21+Z21</f>
        <v>0</v>
      </c>
      <c r="AB21" s="85">
        <v>0</v>
      </c>
      <c r="AC21" s="85">
        <v>0</v>
      </c>
      <c r="AD21" s="85">
        <f>AB21+AC21</f>
        <v>0</v>
      </c>
      <c r="AE21" s="85">
        <v>0</v>
      </c>
      <c r="AF21" s="85">
        <v>0</v>
      </c>
      <c r="AG21" s="85">
        <f>AE21+AF21</f>
        <v>0</v>
      </c>
      <c r="AH21" s="85">
        <v>0</v>
      </c>
      <c r="AI21" s="85">
        <v>0</v>
      </c>
      <c r="AJ21" s="85">
        <f>AH21+AI21</f>
        <v>0</v>
      </c>
      <c r="AK21" s="85">
        <v>0</v>
      </c>
      <c r="AL21" s="85">
        <v>0</v>
      </c>
      <c r="AM21" s="85">
        <f>AK21+AL21</f>
        <v>0</v>
      </c>
      <c r="AN21" s="85">
        <f>+D21+G21+J21+M21+P21+S21+V21+Y21+AB21+AE21+AH21+AK21</f>
        <v>0</v>
      </c>
      <c r="AO21" s="85">
        <f>+E21+H21+K21+N21+Q21+T21+W21+Z21+AC21+AF21+AI21+AL21</f>
        <v>0</v>
      </c>
      <c r="AP21" s="85">
        <f>SUM(AN21:AO21)</f>
        <v>0</v>
      </c>
      <c r="AQ21" s="39" t="s">
        <v>103</v>
      </c>
      <c r="AR21" s="33"/>
      <c r="AS21" s="33"/>
    </row>
    <row r="22" spans="1:45" ht="15" customHeight="1">
      <c r="A22" s="30"/>
      <c r="B22" s="175" t="s">
        <v>8</v>
      </c>
      <c r="C22" s="176"/>
      <c r="D22" s="1">
        <v>0</v>
      </c>
      <c r="E22" s="1">
        <v>0</v>
      </c>
      <c r="F22" s="1">
        <f>SUM(D22:E22)</f>
        <v>0</v>
      </c>
      <c r="G22" s="1">
        <v>0</v>
      </c>
      <c r="H22" s="1">
        <v>0</v>
      </c>
      <c r="I22" s="1">
        <f>SUM(G22:H22)</f>
        <v>0</v>
      </c>
      <c r="J22" s="91">
        <v>0</v>
      </c>
      <c r="K22" s="92">
        <v>0</v>
      </c>
      <c r="L22" s="92">
        <f t="shared" si="0"/>
        <v>0</v>
      </c>
      <c r="M22" s="92">
        <v>0</v>
      </c>
      <c r="N22" s="92">
        <v>0.1</v>
      </c>
      <c r="O22" s="92">
        <f t="shared" si="1"/>
        <v>0.1</v>
      </c>
      <c r="P22" s="92">
        <v>0</v>
      </c>
      <c r="Q22" s="92">
        <v>0.2</v>
      </c>
      <c r="R22" s="92">
        <f t="shared" si="2"/>
        <v>0.2</v>
      </c>
      <c r="S22" s="92">
        <v>0</v>
      </c>
      <c r="T22" s="92">
        <v>0.3</v>
      </c>
      <c r="U22" s="92">
        <f t="shared" si="9"/>
        <v>0.3</v>
      </c>
      <c r="V22" s="92">
        <v>0</v>
      </c>
      <c r="W22" s="92">
        <v>0.1</v>
      </c>
      <c r="X22" s="92">
        <f>SUM(V22:W22)</f>
        <v>0.1</v>
      </c>
      <c r="Y22" s="92">
        <v>0</v>
      </c>
      <c r="Z22" s="92">
        <v>0.3</v>
      </c>
      <c r="AA22" s="92">
        <f>Y22+Z22</f>
        <v>0.3</v>
      </c>
      <c r="AB22" s="92">
        <v>0</v>
      </c>
      <c r="AC22" s="92">
        <v>0.1</v>
      </c>
      <c r="AD22" s="92">
        <f t="shared" si="4"/>
        <v>0.1</v>
      </c>
      <c r="AE22" s="92">
        <v>0</v>
      </c>
      <c r="AF22" s="92">
        <v>0.2</v>
      </c>
      <c r="AG22" s="92">
        <f t="shared" si="5"/>
        <v>0.2</v>
      </c>
      <c r="AH22" s="92">
        <v>0</v>
      </c>
      <c r="AI22" s="92">
        <v>0.2</v>
      </c>
      <c r="AJ22" s="92">
        <f t="shared" si="6"/>
        <v>0.2</v>
      </c>
      <c r="AK22" s="92">
        <v>0</v>
      </c>
      <c r="AL22" s="92">
        <v>0.2</v>
      </c>
      <c r="AM22" s="92">
        <f t="shared" si="7"/>
        <v>0.2</v>
      </c>
      <c r="AN22" s="92">
        <f t="shared" si="11"/>
        <v>0</v>
      </c>
      <c r="AO22" s="83">
        <f t="shared" si="11"/>
        <v>1.7</v>
      </c>
      <c r="AP22" s="92">
        <f t="shared" si="10"/>
        <v>1.7</v>
      </c>
      <c r="AQ22" s="177" t="s">
        <v>9</v>
      </c>
      <c r="AR22" s="178"/>
      <c r="AS22" s="33"/>
    </row>
    <row r="23" spans="1:45" ht="15" customHeight="1">
      <c r="A23" s="30"/>
      <c r="B23" s="175" t="s">
        <v>10</v>
      </c>
      <c r="C23" s="176"/>
      <c r="D23" s="5">
        <v>0</v>
      </c>
      <c r="E23" s="5">
        <v>0.1</v>
      </c>
      <c r="F23" s="5">
        <f>SUM(D23:E23)</f>
        <v>0.1</v>
      </c>
      <c r="G23" s="5">
        <v>0</v>
      </c>
      <c r="H23" s="5">
        <v>0.3</v>
      </c>
      <c r="I23" s="5">
        <f>SUM(G23:H23)</f>
        <v>0.3</v>
      </c>
      <c r="J23" s="91">
        <v>0.1</v>
      </c>
      <c r="K23" s="92">
        <v>0.2</v>
      </c>
      <c r="L23" s="92">
        <f t="shared" si="0"/>
        <v>0.30000000000000004</v>
      </c>
      <c r="M23" s="92">
        <v>0.1</v>
      </c>
      <c r="N23" s="92">
        <v>0.5</v>
      </c>
      <c r="O23" s="92">
        <f t="shared" si="1"/>
        <v>0.6</v>
      </c>
      <c r="P23" s="92">
        <v>0.1</v>
      </c>
      <c r="Q23" s="92">
        <v>0.5</v>
      </c>
      <c r="R23" s="92">
        <f t="shared" si="2"/>
        <v>0.6</v>
      </c>
      <c r="S23" s="92">
        <v>0.1</v>
      </c>
      <c r="T23" s="92">
        <v>0.6</v>
      </c>
      <c r="U23" s="92">
        <f t="shared" si="9"/>
        <v>0.7</v>
      </c>
      <c r="V23" s="92">
        <v>0.1</v>
      </c>
      <c r="W23" s="92">
        <v>0.8</v>
      </c>
      <c r="X23" s="92">
        <f>V23+W23</f>
        <v>0.9</v>
      </c>
      <c r="Y23" s="92">
        <v>0</v>
      </c>
      <c r="Z23" s="92">
        <v>1</v>
      </c>
      <c r="AA23" s="92">
        <f t="shared" si="3"/>
        <v>1</v>
      </c>
      <c r="AB23" s="92">
        <v>0</v>
      </c>
      <c r="AC23" s="92">
        <v>0.4</v>
      </c>
      <c r="AD23" s="92">
        <f t="shared" si="4"/>
        <v>0.4</v>
      </c>
      <c r="AE23" s="92">
        <v>0</v>
      </c>
      <c r="AF23" s="92">
        <v>0.5</v>
      </c>
      <c r="AG23" s="92">
        <f t="shared" si="5"/>
        <v>0.5</v>
      </c>
      <c r="AH23" s="92">
        <v>0</v>
      </c>
      <c r="AI23" s="92">
        <v>0.4</v>
      </c>
      <c r="AJ23" s="92">
        <f t="shared" si="6"/>
        <v>0.4</v>
      </c>
      <c r="AK23" s="92">
        <v>0</v>
      </c>
      <c r="AL23" s="92">
        <v>0.4</v>
      </c>
      <c r="AM23" s="92">
        <f t="shared" si="7"/>
        <v>0.4</v>
      </c>
      <c r="AN23" s="83">
        <f t="shared" si="11"/>
        <v>0.5</v>
      </c>
      <c r="AO23" s="83">
        <f t="shared" si="11"/>
        <v>5.700000000000001</v>
      </c>
      <c r="AP23" s="92">
        <f t="shared" si="10"/>
        <v>6.200000000000001</v>
      </c>
      <c r="AQ23" s="177" t="s">
        <v>11</v>
      </c>
      <c r="AR23" s="178"/>
      <c r="AS23" s="33"/>
    </row>
    <row r="24" spans="1:45" ht="15" customHeight="1">
      <c r="A24" s="30"/>
      <c r="B24" s="171" t="s">
        <v>39</v>
      </c>
      <c r="C24" s="172"/>
      <c r="D24" s="2">
        <v>0</v>
      </c>
      <c r="E24" s="2">
        <v>0</v>
      </c>
      <c r="F24" s="2">
        <f>SUM(D24:E24)</f>
        <v>0</v>
      </c>
      <c r="G24" s="2">
        <v>0</v>
      </c>
      <c r="H24" s="2">
        <v>0</v>
      </c>
      <c r="I24" s="2">
        <f>SUM(G24:H24)</f>
        <v>0</v>
      </c>
      <c r="J24" s="84">
        <v>0</v>
      </c>
      <c r="K24" s="85">
        <v>0.4</v>
      </c>
      <c r="L24" s="85">
        <f t="shared" si="0"/>
        <v>0.4</v>
      </c>
      <c r="M24" s="85">
        <v>0.2</v>
      </c>
      <c r="N24" s="85">
        <v>0.5</v>
      </c>
      <c r="O24" s="85">
        <f t="shared" si="1"/>
        <v>0.7</v>
      </c>
      <c r="P24" s="85">
        <v>0.1</v>
      </c>
      <c r="Q24" s="85">
        <v>0.4</v>
      </c>
      <c r="R24" s="85">
        <f t="shared" si="2"/>
        <v>0.5</v>
      </c>
      <c r="S24" s="85">
        <v>0.3</v>
      </c>
      <c r="T24" s="85">
        <v>0.3</v>
      </c>
      <c r="U24" s="85">
        <f t="shared" si="9"/>
        <v>0.6</v>
      </c>
      <c r="V24" s="85">
        <v>0.1</v>
      </c>
      <c r="W24" s="85">
        <v>0.4</v>
      </c>
      <c r="X24" s="85">
        <f>+W24+V24</f>
        <v>0.5</v>
      </c>
      <c r="Y24" s="85">
        <v>0.1</v>
      </c>
      <c r="Z24" s="85">
        <v>0.1</v>
      </c>
      <c r="AA24" s="85">
        <f t="shared" si="3"/>
        <v>0.2</v>
      </c>
      <c r="AB24" s="85">
        <v>0</v>
      </c>
      <c r="AC24" s="85">
        <v>0</v>
      </c>
      <c r="AD24" s="85">
        <f t="shared" si="4"/>
        <v>0</v>
      </c>
      <c r="AE24" s="85">
        <v>0</v>
      </c>
      <c r="AF24" s="85">
        <v>0</v>
      </c>
      <c r="AG24" s="85">
        <f t="shared" si="5"/>
        <v>0</v>
      </c>
      <c r="AH24" s="85">
        <v>0</v>
      </c>
      <c r="AI24" s="85">
        <v>0</v>
      </c>
      <c r="AJ24" s="85">
        <f t="shared" si="6"/>
        <v>0</v>
      </c>
      <c r="AK24" s="85">
        <v>0.1</v>
      </c>
      <c r="AL24" s="85">
        <v>0</v>
      </c>
      <c r="AM24" s="85">
        <f t="shared" si="7"/>
        <v>0.1</v>
      </c>
      <c r="AN24" s="87">
        <f t="shared" si="11"/>
        <v>0.9</v>
      </c>
      <c r="AO24" s="87">
        <f t="shared" si="11"/>
        <v>2.1</v>
      </c>
      <c r="AP24" s="85">
        <f t="shared" si="10"/>
        <v>3</v>
      </c>
      <c r="AQ24" s="173" t="s">
        <v>41</v>
      </c>
      <c r="AR24" s="174"/>
      <c r="AS24" s="33"/>
    </row>
    <row r="25" spans="1:45" ht="9" customHeight="1">
      <c r="A25" s="30"/>
      <c r="B25" s="31"/>
      <c r="C25" s="31"/>
      <c r="D25" s="3"/>
      <c r="E25" s="3"/>
      <c r="F25" s="3"/>
      <c r="G25" s="3"/>
      <c r="H25" s="3"/>
      <c r="I25" s="3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31"/>
      <c r="AR25" s="31"/>
      <c r="AS25" s="33"/>
    </row>
    <row r="26" spans="1:45" ht="15" customHeight="1">
      <c r="A26" s="41" t="s">
        <v>47</v>
      </c>
      <c r="B26" s="42"/>
      <c r="C26" s="42"/>
      <c r="D26" s="6">
        <f>SUM(D27+D30)</f>
        <v>0</v>
      </c>
      <c r="E26" s="4">
        <f>SUM(E27+E30)</f>
        <v>0</v>
      </c>
      <c r="F26" s="4">
        <f aca="true" t="shared" si="12" ref="F26:F32">SUM(D26:E26)</f>
        <v>0</v>
      </c>
      <c r="G26" s="7">
        <f>SUM(G27+G30)</f>
        <v>0</v>
      </c>
      <c r="H26" s="4">
        <f>SUM(H27+H30)</f>
        <v>0</v>
      </c>
      <c r="I26" s="8">
        <f aca="true" t="shared" si="13" ref="I26:I32">SUM(G26:H26)</f>
        <v>0</v>
      </c>
      <c r="J26" s="89">
        <f aca="true" t="shared" si="14" ref="J26:AM26">+J27+J30</f>
        <v>0</v>
      </c>
      <c r="K26" s="81">
        <f t="shared" si="14"/>
        <v>0</v>
      </c>
      <c r="L26" s="81">
        <f t="shared" si="14"/>
        <v>0</v>
      </c>
      <c r="M26" s="81">
        <f t="shared" si="14"/>
        <v>0</v>
      </c>
      <c r="N26" s="81">
        <f t="shared" si="14"/>
        <v>0</v>
      </c>
      <c r="O26" s="81">
        <f>M26+N26</f>
        <v>0</v>
      </c>
      <c r="P26" s="81">
        <f t="shared" si="14"/>
        <v>0</v>
      </c>
      <c r="Q26" s="81">
        <f t="shared" si="14"/>
        <v>0</v>
      </c>
      <c r="R26" s="81">
        <f t="shared" si="14"/>
        <v>0</v>
      </c>
      <c r="S26" s="81">
        <f t="shared" si="14"/>
        <v>0</v>
      </c>
      <c r="T26" s="81">
        <f t="shared" si="14"/>
        <v>0</v>
      </c>
      <c r="U26" s="81">
        <f t="shared" si="14"/>
        <v>0</v>
      </c>
      <c r="V26" s="81">
        <f t="shared" si="14"/>
        <v>0</v>
      </c>
      <c r="W26" s="81">
        <f t="shared" si="14"/>
        <v>0</v>
      </c>
      <c r="X26" s="81">
        <f t="shared" si="14"/>
        <v>0</v>
      </c>
      <c r="Y26" s="81">
        <f t="shared" si="14"/>
        <v>0</v>
      </c>
      <c r="Z26" s="81">
        <f t="shared" si="14"/>
        <v>0</v>
      </c>
      <c r="AA26" s="81">
        <f t="shared" si="14"/>
        <v>0</v>
      </c>
      <c r="AB26" s="81">
        <f t="shared" si="14"/>
        <v>0</v>
      </c>
      <c r="AC26" s="81">
        <f t="shared" si="14"/>
        <v>0</v>
      </c>
      <c r="AD26" s="81">
        <f t="shared" si="14"/>
        <v>0</v>
      </c>
      <c r="AE26" s="81">
        <f t="shared" si="14"/>
        <v>0</v>
      </c>
      <c r="AF26" s="81">
        <f t="shared" si="14"/>
        <v>0</v>
      </c>
      <c r="AG26" s="81">
        <f t="shared" si="14"/>
        <v>0</v>
      </c>
      <c r="AH26" s="81">
        <f t="shared" si="14"/>
        <v>0.1</v>
      </c>
      <c r="AI26" s="81">
        <f t="shared" si="14"/>
        <v>0</v>
      </c>
      <c r="AJ26" s="81">
        <f t="shared" si="14"/>
        <v>0.1</v>
      </c>
      <c r="AK26" s="81">
        <f t="shared" si="14"/>
        <v>0</v>
      </c>
      <c r="AL26" s="81">
        <f t="shared" si="14"/>
        <v>0</v>
      </c>
      <c r="AM26" s="81">
        <f t="shared" si="14"/>
        <v>0</v>
      </c>
      <c r="AN26" s="80">
        <f aca="true" t="shared" si="15" ref="AN26:AO32">+D26+G26+J26+M26+P26+S26+V26+Y26+AB26+AE26+AH26+AK26</f>
        <v>0.1</v>
      </c>
      <c r="AO26" s="80">
        <f t="shared" si="15"/>
        <v>0</v>
      </c>
      <c r="AP26" s="81">
        <f>+AP27+AP30</f>
        <v>0.1</v>
      </c>
      <c r="AQ26" s="163" t="s">
        <v>56</v>
      </c>
      <c r="AR26" s="163"/>
      <c r="AS26" s="164"/>
    </row>
    <row r="27" spans="1:45" ht="15" customHeight="1">
      <c r="A27" s="41"/>
      <c r="B27" s="43" t="s">
        <v>51</v>
      </c>
      <c r="C27" s="44"/>
      <c r="D27" s="9">
        <f>SUM(D28:D29)</f>
        <v>0</v>
      </c>
      <c r="E27" s="5">
        <f>SUM(E28:E29)</f>
        <v>0</v>
      </c>
      <c r="F27" s="5">
        <f t="shared" si="12"/>
        <v>0</v>
      </c>
      <c r="G27" s="3">
        <f>SUM(G28:G29)</f>
        <v>0</v>
      </c>
      <c r="H27" s="5">
        <f>SUM(H28:H29)</f>
        <v>0</v>
      </c>
      <c r="I27" s="5">
        <f t="shared" si="13"/>
        <v>0</v>
      </c>
      <c r="J27" s="82">
        <f aca="true" t="shared" si="16" ref="J27:AM27">+J28+J29</f>
        <v>0</v>
      </c>
      <c r="K27" s="80">
        <f t="shared" si="16"/>
        <v>0</v>
      </c>
      <c r="L27" s="80">
        <f t="shared" si="16"/>
        <v>0</v>
      </c>
      <c r="M27" s="80">
        <f t="shared" si="16"/>
        <v>0</v>
      </c>
      <c r="N27" s="80">
        <f t="shared" si="16"/>
        <v>0</v>
      </c>
      <c r="O27" s="81">
        <f>M27+N27</f>
        <v>0</v>
      </c>
      <c r="P27" s="80">
        <f t="shared" si="16"/>
        <v>0</v>
      </c>
      <c r="Q27" s="80">
        <f t="shared" si="16"/>
        <v>0</v>
      </c>
      <c r="R27" s="80">
        <f t="shared" si="16"/>
        <v>0</v>
      </c>
      <c r="S27" s="80">
        <f t="shared" si="16"/>
        <v>0</v>
      </c>
      <c r="T27" s="80">
        <f t="shared" si="16"/>
        <v>0</v>
      </c>
      <c r="U27" s="80">
        <f t="shared" si="16"/>
        <v>0</v>
      </c>
      <c r="V27" s="80">
        <f t="shared" si="16"/>
        <v>0</v>
      </c>
      <c r="W27" s="80">
        <f t="shared" si="16"/>
        <v>0</v>
      </c>
      <c r="X27" s="80">
        <f t="shared" si="16"/>
        <v>0</v>
      </c>
      <c r="Y27" s="80">
        <f t="shared" si="16"/>
        <v>0</v>
      </c>
      <c r="Z27" s="80">
        <f t="shared" si="16"/>
        <v>0</v>
      </c>
      <c r="AA27" s="80">
        <f t="shared" si="16"/>
        <v>0</v>
      </c>
      <c r="AB27" s="80">
        <f t="shared" si="16"/>
        <v>0</v>
      </c>
      <c r="AC27" s="80">
        <f t="shared" si="16"/>
        <v>0</v>
      </c>
      <c r="AD27" s="80">
        <f t="shared" si="16"/>
        <v>0</v>
      </c>
      <c r="AE27" s="80">
        <f t="shared" si="16"/>
        <v>0</v>
      </c>
      <c r="AF27" s="80">
        <f t="shared" si="16"/>
        <v>0</v>
      </c>
      <c r="AG27" s="80">
        <f t="shared" si="16"/>
        <v>0</v>
      </c>
      <c r="AH27" s="80">
        <f t="shared" si="16"/>
        <v>0</v>
      </c>
      <c r="AI27" s="80">
        <f t="shared" si="16"/>
        <v>0</v>
      </c>
      <c r="AJ27" s="80">
        <f t="shared" si="16"/>
        <v>0</v>
      </c>
      <c r="AK27" s="80">
        <f t="shared" si="16"/>
        <v>0</v>
      </c>
      <c r="AL27" s="80">
        <f t="shared" si="16"/>
        <v>0</v>
      </c>
      <c r="AM27" s="80">
        <f t="shared" si="16"/>
        <v>0</v>
      </c>
      <c r="AN27" s="81">
        <f t="shared" si="15"/>
        <v>0</v>
      </c>
      <c r="AO27" s="81">
        <f t="shared" si="15"/>
        <v>0</v>
      </c>
      <c r="AP27" s="81">
        <v>0</v>
      </c>
      <c r="AQ27" s="180" t="s">
        <v>55</v>
      </c>
      <c r="AR27" s="181"/>
      <c r="AS27" s="33"/>
    </row>
    <row r="28" spans="1:45" ht="15" customHeight="1">
      <c r="A28" s="41"/>
      <c r="B28" s="46"/>
      <c r="C28" s="43" t="s">
        <v>17</v>
      </c>
      <c r="D28" s="10">
        <v>0</v>
      </c>
      <c r="E28" s="1">
        <v>0</v>
      </c>
      <c r="F28" s="1">
        <f t="shared" si="12"/>
        <v>0</v>
      </c>
      <c r="G28" s="11">
        <v>0</v>
      </c>
      <c r="H28" s="1">
        <v>0</v>
      </c>
      <c r="I28" s="12">
        <f t="shared" si="13"/>
        <v>0</v>
      </c>
      <c r="J28" s="93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80">
        <f t="shared" si="15"/>
        <v>0</v>
      </c>
      <c r="AO28" s="80">
        <f t="shared" si="15"/>
        <v>0</v>
      </c>
      <c r="AP28" s="92">
        <f>SUM(AN28:AO28)</f>
        <v>0</v>
      </c>
      <c r="AQ28" s="45" t="s">
        <v>37</v>
      </c>
      <c r="AR28" s="47"/>
      <c r="AS28" s="33"/>
    </row>
    <row r="29" spans="1:45" ht="15" customHeight="1">
      <c r="A29" s="41"/>
      <c r="B29" s="46"/>
      <c r="C29" s="48" t="s">
        <v>18</v>
      </c>
      <c r="D29" s="13">
        <v>0</v>
      </c>
      <c r="E29" s="2">
        <v>0</v>
      </c>
      <c r="F29" s="2">
        <f t="shared" si="12"/>
        <v>0</v>
      </c>
      <c r="G29" s="14">
        <v>0</v>
      </c>
      <c r="H29" s="2">
        <v>0</v>
      </c>
      <c r="I29" s="15">
        <f t="shared" si="13"/>
        <v>0</v>
      </c>
      <c r="J29" s="95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6">
        <v>0</v>
      </c>
      <c r="AE29" s="96">
        <v>0</v>
      </c>
      <c r="AF29" s="96">
        <v>0</v>
      </c>
      <c r="AG29" s="96">
        <v>0</v>
      </c>
      <c r="AH29" s="96">
        <v>0</v>
      </c>
      <c r="AI29" s="96">
        <v>0</v>
      </c>
      <c r="AJ29" s="96">
        <v>0</v>
      </c>
      <c r="AK29" s="96">
        <v>0</v>
      </c>
      <c r="AL29" s="96">
        <v>0</v>
      </c>
      <c r="AM29" s="96">
        <v>0</v>
      </c>
      <c r="AN29" s="85">
        <f t="shared" si="15"/>
        <v>0</v>
      </c>
      <c r="AO29" s="85">
        <f t="shared" si="15"/>
        <v>0</v>
      </c>
      <c r="AP29" s="85">
        <f>SUM(AN29:AO29)</f>
        <v>0</v>
      </c>
      <c r="AQ29" s="49" t="s">
        <v>38</v>
      </c>
      <c r="AR29" s="50"/>
      <c r="AS29" s="33"/>
    </row>
    <row r="30" spans="1:45" ht="15" customHeight="1">
      <c r="A30" s="41"/>
      <c r="B30" s="51" t="s">
        <v>42</v>
      </c>
      <c r="C30" s="52"/>
      <c r="D30" s="9">
        <f>SUM(D31:D32)</f>
        <v>0</v>
      </c>
      <c r="E30" s="6">
        <f>SUM(E31:E32)</f>
        <v>0</v>
      </c>
      <c r="F30" s="4">
        <f t="shared" si="12"/>
        <v>0</v>
      </c>
      <c r="G30" s="7">
        <f>SUM(G31:G32)</f>
        <v>0</v>
      </c>
      <c r="H30" s="4">
        <f>SUM(H31:H32)</f>
        <v>0</v>
      </c>
      <c r="I30" s="16">
        <f t="shared" si="13"/>
        <v>0</v>
      </c>
      <c r="J30" s="91">
        <f aca="true" t="shared" si="17" ref="J30:AM30">+J31+J32</f>
        <v>0</v>
      </c>
      <c r="K30" s="92">
        <f t="shared" si="17"/>
        <v>0</v>
      </c>
      <c r="L30" s="92">
        <f t="shared" si="17"/>
        <v>0</v>
      </c>
      <c r="M30" s="92">
        <f t="shared" si="17"/>
        <v>0</v>
      </c>
      <c r="N30" s="92">
        <f t="shared" si="17"/>
        <v>0</v>
      </c>
      <c r="O30" s="92">
        <f t="shared" si="17"/>
        <v>0</v>
      </c>
      <c r="P30" s="92">
        <f t="shared" si="17"/>
        <v>0</v>
      </c>
      <c r="Q30" s="92">
        <f t="shared" si="17"/>
        <v>0</v>
      </c>
      <c r="R30" s="92">
        <f t="shared" si="17"/>
        <v>0</v>
      </c>
      <c r="S30" s="92">
        <f t="shared" si="17"/>
        <v>0</v>
      </c>
      <c r="T30" s="92">
        <f t="shared" si="17"/>
        <v>0</v>
      </c>
      <c r="U30" s="97">
        <f t="shared" si="17"/>
        <v>0</v>
      </c>
      <c r="V30" s="92">
        <f t="shared" si="17"/>
        <v>0</v>
      </c>
      <c r="W30" s="92">
        <f t="shared" si="17"/>
        <v>0</v>
      </c>
      <c r="X30" s="92">
        <f t="shared" si="17"/>
        <v>0</v>
      </c>
      <c r="Y30" s="92">
        <f t="shared" si="17"/>
        <v>0</v>
      </c>
      <c r="Z30" s="92">
        <f t="shared" si="17"/>
        <v>0</v>
      </c>
      <c r="AA30" s="92">
        <f t="shared" si="17"/>
        <v>0</v>
      </c>
      <c r="AB30" s="92">
        <f t="shared" si="17"/>
        <v>0</v>
      </c>
      <c r="AC30" s="92">
        <f t="shared" si="17"/>
        <v>0</v>
      </c>
      <c r="AD30" s="92">
        <f t="shared" si="17"/>
        <v>0</v>
      </c>
      <c r="AE30" s="92">
        <f t="shared" si="17"/>
        <v>0</v>
      </c>
      <c r="AF30" s="92">
        <f t="shared" si="17"/>
        <v>0</v>
      </c>
      <c r="AG30" s="92">
        <f t="shared" si="17"/>
        <v>0</v>
      </c>
      <c r="AH30" s="92">
        <f t="shared" si="17"/>
        <v>0.1</v>
      </c>
      <c r="AI30" s="92">
        <f t="shared" si="17"/>
        <v>0</v>
      </c>
      <c r="AJ30" s="92">
        <f t="shared" si="17"/>
        <v>0.1</v>
      </c>
      <c r="AK30" s="92">
        <f t="shared" si="17"/>
        <v>0</v>
      </c>
      <c r="AL30" s="92">
        <f t="shared" si="17"/>
        <v>0</v>
      </c>
      <c r="AM30" s="92">
        <f t="shared" si="17"/>
        <v>0</v>
      </c>
      <c r="AN30" s="80">
        <f t="shared" si="15"/>
        <v>0.1</v>
      </c>
      <c r="AO30" s="80">
        <f t="shared" si="15"/>
        <v>0</v>
      </c>
      <c r="AP30" s="92">
        <f>+AP31+AP32</f>
        <v>0.1</v>
      </c>
      <c r="AQ30" s="53"/>
      <c r="AR30" s="54" t="s">
        <v>43</v>
      </c>
      <c r="AS30" s="33"/>
    </row>
    <row r="31" spans="1:45" ht="15" customHeight="1">
      <c r="A31" s="41"/>
      <c r="B31" s="46"/>
      <c r="C31" s="43" t="s">
        <v>28</v>
      </c>
      <c r="D31" s="10">
        <v>0</v>
      </c>
      <c r="E31" s="1">
        <v>0</v>
      </c>
      <c r="F31" s="1">
        <f t="shared" si="12"/>
        <v>0</v>
      </c>
      <c r="G31" s="11">
        <v>0</v>
      </c>
      <c r="H31" s="1">
        <v>0</v>
      </c>
      <c r="I31" s="12">
        <f t="shared" si="13"/>
        <v>0</v>
      </c>
      <c r="J31" s="93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8">
        <f>SUM(S31:T31)</f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v>0</v>
      </c>
      <c r="AN31" s="80">
        <f t="shared" si="15"/>
        <v>0</v>
      </c>
      <c r="AO31" s="80">
        <f t="shared" si="15"/>
        <v>0</v>
      </c>
      <c r="AP31" s="99">
        <f>SUM(AN31:AO31)</f>
        <v>0</v>
      </c>
      <c r="AQ31" s="45" t="s">
        <v>20</v>
      </c>
      <c r="AR31" s="50"/>
      <c r="AS31" s="33"/>
    </row>
    <row r="32" spans="1:45" ht="15" customHeight="1">
      <c r="A32" s="41"/>
      <c r="B32" s="55"/>
      <c r="C32" s="48" t="s">
        <v>19</v>
      </c>
      <c r="D32" s="13">
        <v>0</v>
      </c>
      <c r="E32" s="2">
        <v>0</v>
      </c>
      <c r="F32" s="2">
        <f t="shared" si="12"/>
        <v>0</v>
      </c>
      <c r="G32" s="14">
        <v>0</v>
      </c>
      <c r="H32" s="2">
        <v>0</v>
      </c>
      <c r="I32" s="15">
        <f t="shared" si="13"/>
        <v>0</v>
      </c>
      <c r="J32" s="95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85">
        <f>SUM(S32:T32)</f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6">
        <f>AB32+AC32</f>
        <v>0</v>
      </c>
      <c r="AE32" s="96">
        <v>0</v>
      </c>
      <c r="AF32" s="96">
        <v>0</v>
      </c>
      <c r="AG32" s="96">
        <v>0</v>
      </c>
      <c r="AH32" s="96">
        <v>0.1</v>
      </c>
      <c r="AI32" s="96">
        <v>0</v>
      </c>
      <c r="AJ32" s="96">
        <f>AH32+AI32</f>
        <v>0.1</v>
      </c>
      <c r="AK32" s="96">
        <v>0</v>
      </c>
      <c r="AL32" s="96">
        <v>0</v>
      </c>
      <c r="AM32" s="96">
        <v>0</v>
      </c>
      <c r="AN32" s="85">
        <f t="shared" si="15"/>
        <v>0.1</v>
      </c>
      <c r="AO32" s="85">
        <f t="shared" si="15"/>
        <v>0</v>
      </c>
      <c r="AP32" s="100">
        <f>SUM(AN32:AO32)</f>
        <v>0.1</v>
      </c>
      <c r="AQ32" s="49" t="s">
        <v>21</v>
      </c>
      <c r="AR32" s="56"/>
      <c r="AS32" s="33"/>
    </row>
    <row r="33" spans="1:45" ht="9" customHeight="1">
      <c r="A33" s="57"/>
      <c r="B33" s="31"/>
      <c r="C33" s="31"/>
      <c r="D33" s="3"/>
      <c r="E33" s="3"/>
      <c r="F33" s="3"/>
      <c r="G33" s="3"/>
      <c r="H33" s="3"/>
      <c r="I33" s="3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31"/>
      <c r="AR33" s="31"/>
      <c r="AS33" s="33"/>
    </row>
    <row r="34" spans="1:45" ht="15" customHeight="1">
      <c r="A34" s="182" t="s">
        <v>12</v>
      </c>
      <c r="B34" s="160"/>
      <c r="C34" s="160"/>
      <c r="D34" s="4">
        <f aca="true" t="shared" si="18" ref="D34:I34">D35+D36</f>
        <v>0.5</v>
      </c>
      <c r="E34" s="8">
        <f t="shared" si="18"/>
        <v>-0.10000000000000003</v>
      </c>
      <c r="F34" s="8">
        <f t="shared" si="18"/>
        <v>0.39999999999999997</v>
      </c>
      <c r="G34" s="4">
        <f t="shared" si="18"/>
        <v>-0.2</v>
      </c>
      <c r="H34" s="8">
        <f t="shared" si="18"/>
        <v>0.2</v>
      </c>
      <c r="I34" s="8">
        <f t="shared" si="18"/>
        <v>0</v>
      </c>
      <c r="J34" s="89">
        <f>SUM(J35:J36)</f>
        <v>-0.7</v>
      </c>
      <c r="K34" s="81">
        <f>SUM(K35:K36)</f>
        <v>0.4</v>
      </c>
      <c r="L34" s="81">
        <f>SUM(J34:K34)</f>
        <v>-0.29999999999999993</v>
      </c>
      <c r="M34" s="81">
        <f>SUM(M35:M36)</f>
        <v>-1</v>
      </c>
      <c r="N34" s="81">
        <f>SUM(N35:N36)</f>
        <v>1.2999999999999998</v>
      </c>
      <c r="O34" s="81">
        <f>SUM(M34:N34)</f>
        <v>0.2999999999999998</v>
      </c>
      <c r="P34" s="81">
        <f>SUM(P35:P36)</f>
        <v>-1.2999999999999998</v>
      </c>
      <c r="Q34" s="81">
        <f>SUM(Q35:Q36)</f>
        <v>1.4000000000000001</v>
      </c>
      <c r="R34" s="81">
        <f>SUM(P34:Q34)</f>
        <v>0.10000000000000031</v>
      </c>
      <c r="S34" s="81">
        <f>SUM(S35:S36)</f>
        <v>-1.3</v>
      </c>
      <c r="T34" s="81">
        <f>SUM(T35:T36)</f>
        <v>1.4000000000000001</v>
      </c>
      <c r="U34" s="81">
        <f>SUM(S34:T34)</f>
        <v>0.10000000000000009</v>
      </c>
      <c r="V34" s="81">
        <f>SUM(V35:V36)</f>
        <v>-1.2</v>
      </c>
      <c r="W34" s="81">
        <f>SUM(W35:W36)</f>
        <v>1</v>
      </c>
      <c r="X34" s="81">
        <f>SUM(X35:X36)</f>
        <v>-0.19999999999999987</v>
      </c>
      <c r="Y34" s="81">
        <f>SUM(Y35:Y36)</f>
        <v>-0.9</v>
      </c>
      <c r="Z34" s="81">
        <f>SUM(Z35:Z36)</f>
        <v>1</v>
      </c>
      <c r="AA34" s="81">
        <f>SUM(Y34:Z34)</f>
        <v>0.09999999999999998</v>
      </c>
      <c r="AB34" s="81">
        <f>SUM(AB35:AB36)</f>
        <v>-0.30000000000000004</v>
      </c>
      <c r="AC34" s="81">
        <f>SUM(AC35:AC36)</f>
        <v>0.5</v>
      </c>
      <c r="AD34" s="81">
        <f>SUM(AB34:AC34)</f>
        <v>0.19999999999999996</v>
      </c>
      <c r="AE34" s="81">
        <f>SUM(AE35:AE36)</f>
        <v>-0.2</v>
      </c>
      <c r="AF34" s="81">
        <f>SUM(AF35:AF36)</f>
        <v>0.30000000000000004</v>
      </c>
      <c r="AG34" s="81">
        <f>SUM(AE34:AF34)</f>
        <v>0.10000000000000003</v>
      </c>
      <c r="AH34" s="81">
        <f>SUM(AH35:AH36)</f>
        <v>0</v>
      </c>
      <c r="AI34" s="81">
        <f>SUM(AI35:AI36)</f>
        <v>0.2</v>
      </c>
      <c r="AJ34" s="81">
        <f>SUM(AH34:AI34)</f>
        <v>0.2</v>
      </c>
      <c r="AK34" s="81">
        <f>SUM(AK35:AK36)</f>
        <v>-0.2</v>
      </c>
      <c r="AL34" s="81">
        <f>SUM(AL35:AL36)</f>
        <v>-0.2</v>
      </c>
      <c r="AM34" s="101">
        <f>SUM(AK34:AL34)</f>
        <v>-0.4</v>
      </c>
      <c r="AN34" s="102">
        <f>SUM(AN35:AN36)</f>
        <v>-6.800000000000002</v>
      </c>
      <c r="AO34" s="103">
        <f>SUM(AO35:AO36)</f>
        <v>7.3999999999999995</v>
      </c>
      <c r="AP34" s="104">
        <f>SUM(AP35:AP36)</f>
        <v>0.5999999999999982</v>
      </c>
      <c r="AQ34" s="163" t="s">
        <v>13</v>
      </c>
      <c r="AR34" s="163"/>
      <c r="AS34" s="164"/>
    </row>
    <row r="35" spans="1:45" ht="15" customHeight="1">
      <c r="A35" s="57"/>
      <c r="B35" s="43" t="s">
        <v>29</v>
      </c>
      <c r="C35" s="58"/>
      <c r="D35" s="1">
        <v>0</v>
      </c>
      <c r="E35" s="16">
        <v>0.3</v>
      </c>
      <c r="F35" s="5">
        <f>+E35+D35</f>
        <v>0.3</v>
      </c>
      <c r="G35" s="5">
        <v>0</v>
      </c>
      <c r="H35" s="16">
        <v>0</v>
      </c>
      <c r="I35" s="5">
        <f>+H35+G35</f>
        <v>0</v>
      </c>
      <c r="J35" s="82">
        <v>-0.2</v>
      </c>
      <c r="K35" s="92">
        <v>0</v>
      </c>
      <c r="L35" s="80">
        <f>SUM(J35:K35)</f>
        <v>-0.2</v>
      </c>
      <c r="M35" s="80">
        <v>0.2</v>
      </c>
      <c r="N35" s="92">
        <v>-0.1</v>
      </c>
      <c r="O35" s="80">
        <f>SUM(M35:N35)</f>
        <v>0.1</v>
      </c>
      <c r="P35" s="80">
        <v>0.1</v>
      </c>
      <c r="Q35" s="92">
        <v>0.1</v>
      </c>
      <c r="R35" s="80">
        <f>SUM(P35:Q35)</f>
        <v>0.2</v>
      </c>
      <c r="S35" s="80">
        <v>0.3</v>
      </c>
      <c r="T35" s="92">
        <v>-0.2</v>
      </c>
      <c r="U35" s="80">
        <f>SUM(S35:T35)</f>
        <v>0.09999999999999998</v>
      </c>
      <c r="V35" s="80">
        <v>0</v>
      </c>
      <c r="W35" s="92">
        <v>-0.1</v>
      </c>
      <c r="X35" s="80">
        <f>SUM(V35:W35)</f>
        <v>-0.1</v>
      </c>
      <c r="Y35" s="80">
        <v>0</v>
      </c>
      <c r="Z35" s="92">
        <v>-0.1</v>
      </c>
      <c r="AA35" s="80">
        <f>SUM(Y35:Z35)</f>
        <v>-0.1</v>
      </c>
      <c r="AB35" s="80">
        <v>0.1</v>
      </c>
      <c r="AC35" s="92">
        <v>0</v>
      </c>
      <c r="AD35" s="80">
        <f>SUM(AB35:AC35)</f>
        <v>0.1</v>
      </c>
      <c r="AE35" s="80">
        <v>0.2</v>
      </c>
      <c r="AF35" s="92">
        <v>-0.1</v>
      </c>
      <c r="AG35" s="80">
        <f>SUM(AE35:AF35)</f>
        <v>0.1</v>
      </c>
      <c r="AH35" s="80">
        <v>0.1</v>
      </c>
      <c r="AI35" s="105">
        <v>0.1</v>
      </c>
      <c r="AJ35" s="106">
        <f>SUM(AH35:AI35)</f>
        <v>0.2</v>
      </c>
      <c r="AK35" s="80">
        <v>-0.2</v>
      </c>
      <c r="AL35" s="92">
        <v>-0.1</v>
      </c>
      <c r="AM35" s="107">
        <f>SUM(AK35:AL35)</f>
        <v>-0.30000000000000004</v>
      </c>
      <c r="AN35" s="90">
        <f>+D35+G35+J35+M35+P35+S35+V35+Y35+AB35+AE35+AH35+AK35</f>
        <v>0.5999999999999999</v>
      </c>
      <c r="AO35" s="90">
        <f>+E35+H35+K35+N35+Q35+T35+W35+Z35+AC35+AF35+AI35+AL35</f>
        <v>-0.20000000000000004</v>
      </c>
      <c r="AP35" s="93">
        <f>SUM(AN35:AO35)</f>
        <v>0.3999999999999998</v>
      </c>
      <c r="AQ35" s="179" t="s">
        <v>30</v>
      </c>
      <c r="AR35" s="170"/>
      <c r="AS35" s="33"/>
    </row>
    <row r="36" spans="1:45" ht="15" customHeight="1">
      <c r="A36" s="57"/>
      <c r="B36" s="171" t="s">
        <v>52</v>
      </c>
      <c r="C36" s="172"/>
      <c r="D36" s="2">
        <v>0.5</v>
      </c>
      <c r="E36" s="15">
        <v>-0.4</v>
      </c>
      <c r="F36" s="15">
        <f>SUM(D36:E36)</f>
        <v>0.09999999999999998</v>
      </c>
      <c r="G36" s="2">
        <v>-0.2</v>
      </c>
      <c r="H36" s="15">
        <v>0.2</v>
      </c>
      <c r="I36" s="15">
        <f>SUM(G36:H36)</f>
        <v>0</v>
      </c>
      <c r="J36" s="84">
        <v>-0.5</v>
      </c>
      <c r="K36" s="85">
        <v>0.4</v>
      </c>
      <c r="L36" s="85">
        <f>SUM(J36:K36)</f>
        <v>-0.09999999999999998</v>
      </c>
      <c r="M36" s="85">
        <v>-1.2</v>
      </c>
      <c r="N36" s="87">
        <v>1.4</v>
      </c>
      <c r="O36" s="85">
        <f>SUM(M36:N36)</f>
        <v>0.19999999999999996</v>
      </c>
      <c r="P36" s="85">
        <v>-1.4</v>
      </c>
      <c r="Q36" s="85">
        <v>1.3</v>
      </c>
      <c r="R36" s="85">
        <f>SUM(P36:Q36)</f>
        <v>-0.09999999999999987</v>
      </c>
      <c r="S36" s="85">
        <v>-1.6</v>
      </c>
      <c r="T36" s="85">
        <v>1.6</v>
      </c>
      <c r="U36" s="85">
        <f>SUM(S36:T36)</f>
        <v>0</v>
      </c>
      <c r="V36" s="85">
        <v>-1.2</v>
      </c>
      <c r="W36" s="85">
        <v>1.1</v>
      </c>
      <c r="X36" s="85">
        <f>SUM(V36:W36)</f>
        <v>-0.09999999999999987</v>
      </c>
      <c r="Y36" s="85">
        <v>-0.9</v>
      </c>
      <c r="Z36" s="85">
        <v>1.1</v>
      </c>
      <c r="AA36" s="85">
        <f>SUM(Y36:Z36)</f>
        <v>0.20000000000000007</v>
      </c>
      <c r="AB36" s="85">
        <v>-0.4</v>
      </c>
      <c r="AC36" s="85">
        <v>0.5</v>
      </c>
      <c r="AD36" s="85">
        <f>SUM(AB36:AC36)</f>
        <v>0.09999999999999998</v>
      </c>
      <c r="AE36" s="85">
        <v>-0.4</v>
      </c>
      <c r="AF36" s="85">
        <v>0.4</v>
      </c>
      <c r="AG36" s="85">
        <f>SUM(AE36:AF36)</f>
        <v>0</v>
      </c>
      <c r="AH36" s="85">
        <v>-0.1</v>
      </c>
      <c r="AI36" s="108">
        <v>0.1</v>
      </c>
      <c r="AJ36" s="96">
        <f>SUM(AH36:AI36)</f>
        <v>0</v>
      </c>
      <c r="AK36" s="84">
        <v>0</v>
      </c>
      <c r="AL36" s="85">
        <v>-0.1</v>
      </c>
      <c r="AM36" s="108">
        <f>SUM(AK36:AL36)</f>
        <v>-0.1</v>
      </c>
      <c r="AN36" s="87">
        <f>+D36+G36+J36+M36+P36+S36+V36+Y36+AB36+AE36+AH36+AK36</f>
        <v>-7.400000000000001</v>
      </c>
      <c r="AO36" s="87">
        <f>+E36+H36+K36+N36+Q36+T36+W36+Z36+AC36+AF36+AI36+AL36</f>
        <v>7.6</v>
      </c>
      <c r="AP36" s="85">
        <f>SUM(AN36:AO36)</f>
        <v>0.1999999999999984</v>
      </c>
      <c r="AQ36" s="173" t="s">
        <v>54</v>
      </c>
      <c r="AR36" s="174"/>
      <c r="AS36" s="33"/>
    </row>
    <row r="37" spans="1:45" ht="9" customHeight="1">
      <c r="A37" s="57"/>
      <c r="B37" s="40"/>
      <c r="C37" s="40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10"/>
      <c r="AO37" s="110"/>
      <c r="AP37" s="109"/>
      <c r="AQ37" s="59"/>
      <c r="AR37" s="59"/>
      <c r="AS37" s="33"/>
    </row>
    <row r="38" spans="1:45" ht="15" customHeight="1">
      <c r="A38" s="185"/>
      <c r="B38" s="186"/>
      <c r="C38" s="186"/>
      <c r="D38" s="184" t="s">
        <v>90</v>
      </c>
      <c r="E38" s="184"/>
      <c r="F38" s="184"/>
      <c r="G38" s="183" t="s">
        <v>91</v>
      </c>
      <c r="H38" s="184"/>
      <c r="I38" s="184"/>
      <c r="J38" s="184" t="s">
        <v>92</v>
      </c>
      <c r="K38" s="184"/>
      <c r="L38" s="184"/>
      <c r="M38" s="183" t="s">
        <v>93</v>
      </c>
      <c r="N38" s="184"/>
      <c r="O38" s="184"/>
      <c r="P38" s="183" t="s">
        <v>94</v>
      </c>
      <c r="Q38" s="184"/>
      <c r="R38" s="184"/>
      <c r="S38" s="184" t="s">
        <v>95</v>
      </c>
      <c r="T38" s="184"/>
      <c r="U38" s="184"/>
      <c r="V38" s="183" t="s">
        <v>96</v>
      </c>
      <c r="W38" s="184"/>
      <c r="X38" s="184"/>
      <c r="Y38" s="184" t="s">
        <v>97</v>
      </c>
      <c r="Z38" s="184"/>
      <c r="AA38" s="184"/>
      <c r="AB38" s="183" t="s">
        <v>98</v>
      </c>
      <c r="AC38" s="184"/>
      <c r="AD38" s="184"/>
      <c r="AE38" s="183" t="s">
        <v>99</v>
      </c>
      <c r="AF38" s="184"/>
      <c r="AG38" s="184"/>
      <c r="AH38" s="183" t="s">
        <v>100</v>
      </c>
      <c r="AI38" s="184"/>
      <c r="AJ38" s="184"/>
      <c r="AK38" s="187" t="s">
        <v>101</v>
      </c>
      <c r="AL38" s="184"/>
      <c r="AM38" s="184"/>
      <c r="AN38" s="187" t="s">
        <v>101</v>
      </c>
      <c r="AO38" s="184"/>
      <c r="AP38" s="184"/>
      <c r="AQ38" s="188"/>
      <c r="AR38" s="188"/>
      <c r="AS38" s="189"/>
    </row>
    <row r="39" spans="1:45" ht="15" customHeight="1">
      <c r="A39" s="190" t="s">
        <v>22</v>
      </c>
      <c r="B39" s="191"/>
      <c r="C39" s="192"/>
      <c r="D39" s="81">
        <f aca="true" t="shared" si="19" ref="D39:Y39">+D11+D13-D17-D26-D34</f>
        <v>5.9</v>
      </c>
      <c r="E39" s="81">
        <f t="shared" si="19"/>
        <v>6.199999999999999</v>
      </c>
      <c r="F39" s="81">
        <f t="shared" si="19"/>
        <v>12.1</v>
      </c>
      <c r="G39" s="81">
        <f t="shared" si="19"/>
        <v>11.7</v>
      </c>
      <c r="H39" s="81">
        <f>+H11+H13-H17-H26-H34</f>
        <v>12.7</v>
      </c>
      <c r="I39" s="81">
        <f t="shared" si="19"/>
        <v>24.4</v>
      </c>
      <c r="J39" s="81">
        <f t="shared" si="19"/>
        <v>24.5</v>
      </c>
      <c r="K39" s="81">
        <f t="shared" si="19"/>
        <v>20.7</v>
      </c>
      <c r="L39" s="81">
        <f t="shared" si="19"/>
        <v>45.199999999999996</v>
      </c>
      <c r="M39" s="81">
        <f t="shared" si="19"/>
        <v>28.4</v>
      </c>
      <c r="N39" s="81">
        <f>+N11+N13-N17-N26-N34</f>
        <v>19.5</v>
      </c>
      <c r="O39" s="81">
        <f t="shared" si="19"/>
        <v>47.900000000000006</v>
      </c>
      <c r="P39" s="81">
        <f>+P11+P13-P17-P26-P34</f>
        <v>29.4</v>
      </c>
      <c r="Q39" s="81">
        <f t="shared" si="19"/>
        <v>17.400000000000002</v>
      </c>
      <c r="R39" s="81">
        <f>+R11+R13-R17-R26-R34</f>
        <v>46.8</v>
      </c>
      <c r="S39" s="81">
        <f t="shared" si="19"/>
        <v>28.4</v>
      </c>
      <c r="T39" s="81">
        <f t="shared" si="19"/>
        <v>14.400000000000002</v>
      </c>
      <c r="U39" s="81">
        <f t="shared" si="19"/>
        <v>42.79999999999999</v>
      </c>
      <c r="V39" s="81">
        <f t="shared" si="19"/>
        <v>25.8</v>
      </c>
      <c r="W39" s="81">
        <f t="shared" si="19"/>
        <v>11.600000000000001</v>
      </c>
      <c r="X39" s="81">
        <f t="shared" si="19"/>
        <v>37.400000000000006</v>
      </c>
      <c r="Y39" s="81">
        <f t="shared" si="19"/>
        <v>21.700000000000003</v>
      </c>
      <c r="Z39" s="81">
        <f aca="true" t="shared" si="20" ref="Z39:AK39">Z11+Z13-Z17-Z26-Z34</f>
        <v>8.800000000000002</v>
      </c>
      <c r="AA39" s="81">
        <f t="shared" si="20"/>
        <v>30.500000000000004</v>
      </c>
      <c r="AB39" s="81">
        <f>AB11+AB13-AB17-AB34-AB26</f>
        <v>18.000000000000004</v>
      </c>
      <c r="AC39" s="81">
        <f t="shared" si="20"/>
        <v>7.3000000000000025</v>
      </c>
      <c r="AD39" s="81">
        <f t="shared" si="20"/>
        <v>25.300000000000008</v>
      </c>
      <c r="AE39" s="81">
        <f t="shared" si="20"/>
        <v>13.900000000000002</v>
      </c>
      <c r="AF39" s="81">
        <f t="shared" si="20"/>
        <v>5.8000000000000025</v>
      </c>
      <c r="AG39" s="81">
        <f>AE39+AF39</f>
        <v>19.700000000000003</v>
      </c>
      <c r="AH39" s="81">
        <f t="shared" si="20"/>
        <v>9.000000000000004</v>
      </c>
      <c r="AI39" s="81">
        <f t="shared" si="20"/>
        <v>4.500000000000003</v>
      </c>
      <c r="AJ39" s="81">
        <f>AH39+AI39</f>
        <v>13.500000000000007</v>
      </c>
      <c r="AK39" s="81">
        <f t="shared" si="20"/>
        <v>7.100000000000004</v>
      </c>
      <c r="AL39" s="81">
        <f>+AL11+AL13-AL17-AL26-AL34</f>
        <v>4.100000000000002</v>
      </c>
      <c r="AM39" s="81">
        <f>+AM11+AM13-AM17-AM26-AM34</f>
        <v>11.200000000000008</v>
      </c>
      <c r="AN39" s="81">
        <f>AN11+AN13-AN17-AN26-AN34</f>
        <v>7.100000000000008</v>
      </c>
      <c r="AO39" s="81">
        <f>AO11+AO13-AO17-AO26-AO34</f>
        <v>4.100000000000004</v>
      </c>
      <c r="AP39" s="81">
        <f>AN39+AO39</f>
        <v>11.200000000000012</v>
      </c>
      <c r="AQ39" s="193" t="s">
        <v>14</v>
      </c>
      <c r="AR39" s="194"/>
      <c r="AS39" s="195"/>
    </row>
    <row r="40" spans="1:45" ht="9" customHeight="1">
      <c r="A40" s="30"/>
      <c r="B40" s="31"/>
      <c r="C40" s="31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31"/>
      <c r="AR40" s="31"/>
      <c r="AS40" s="33"/>
    </row>
    <row r="41" spans="1:45" ht="15" customHeight="1">
      <c r="A41" s="159" t="s">
        <v>40</v>
      </c>
      <c r="B41" s="160"/>
      <c r="C41" s="161"/>
      <c r="D41" s="81">
        <f>SUM(D42:D43)</f>
        <v>5.9</v>
      </c>
      <c r="E41" s="81">
        <f>SUM(E42:E43)</f>
        <v>6.199999999999999</v>
      </c>
      <c r="F41" s="81">
        <f>SUM(D41:E41)</f>
        <v>12.1</v>
      </c>
      <c r="G41" s="81">
        <f>SUM(G42:G43)</f>
        <v>11.7</v>
      </c>
      <c r="H41" s="81">
        <f>SUM(H42:H43)</f>
        <v>12.7</v>
      </c>
      <c r="I41" s="81">
        <f>SUM(G41:H41)</f>
        <v>24.4</v>
      </c>
      <c r="J41" s="81">
        <f>SUM(J42:J43)</f>
        <v>24.5</v>
      </c>
      <c r="K41" s="81">
        <f>SUM(K42:K43)</f>
        <v>20.7</v>
      </c>
      <c r="L41" s="81">
        <f>SUM(J41:K41)</f>
        <v>45.2</v>
      </c>
      <c r="M41" s="81">
        <f>SUM(M42:M43)</f>
        <v>28.4</v>
      </c>
      <c r="N41" s="81">
        <f>SUM(N42:N43)</f>
        <v>19.5</v>
      </c>
      <c r="O41" s="81">
        <f>SUM(M41:N41)</f>
        <v>47.9</v>
      </c>
      <c r="P41" s="81">
        <f aca="true" t="shared" si="21" ref="P41:Z41">SUM(P42:P43)</f>
        <v>29.400000000000002</v>
      </c>
      <c r="Q41" s="81">
        <f t="shared" si="21"/>
        <v>17.4</v>
      </c>
      <c r="R41" s="81">
        <f t="shared" si="21"/>
        <v>46.800000000000004</v>
      </c>
      <c r="S41" s="81">
        <f t="shared" si="21"/>
        <v>28.4</v>
      </c>
      <c r="T41" s="81">
        <f t="shared" si="21"/>
        <v>14.4</v>
      </c>
      <c r="U41" s="81">
        <f t="shared" si="21"/>
        <v>42.8</v>
      </c>
      <c r="V41" s="81">
        <f t="shared" si="21"/>
        <v>25.799999999999997</v>
      </c>
      <c r="W41" s="81">
        <f t="shared" si="21"/>
        <v>11.6</v>
      </c>
      <c r="X41" s="81">
        <f t="shared" si="21"/>
        <v>37.4</v>
      </c>
      <c r="Y41" s="81">
        <f t="shared" si="21"/>
        <v>21.7</v>
      </c>
      <c r="Z41" s="81">
        <f t="shared" si="21"/>
        <v>8.799999999999999</v>
      </c>
      <c r="AA41" s="81">
        <f>SUM(Y41:Z41)</f>
        <v>30.5</v>
      </c>
      <c r="AB41" s="81">
        <f>AB42+AB43</f>
        <v>18</v>
      </c>
      <c r="AC41" s="81">
        <f>AC42+AC43</f>
        <v>7.3</v>
      </c>
      <c r="AD41" s="81">
        <f>AD42+AD43</f>
        <v>25.3</v>
      </c>
      <c r="AE41" s="81">
        <f>SUM(AE42:AE43)</f>
        <v>13.9</v>
      </c>
      <c r="AF41" s="81">
        <f>SUM(AF42:AF43)</f>
        <v>5.8</v>
      </c>
      <c r="AG41" s="81">
        <f>SUM(AG42:AG43)</f>
        <v>19.7</v>
      </c>
      <c r="AH41" s="81">
        <f aca="true" t="shared" si="22" ref="AH41:AM41">+AH42+AH43</f>
        <v>9</v>
      </c>
      <c r="AI41" s="81">
        <f t="shared" si="22"/>
        <v>4.5</v>
      </c>
      <c r="AJ41" s="81">
        <f t="shared" si="22"/>
        <v>13.5</v>
      </c>
      <c r="AK41" s="81">
        <f t="shared" si="22"/>
        <v>7.1000000000000005</v>
      </c>
      <c r="AL41" s="81">
        <f t="shared" si="22"/>
        <v>4.1000000000000005</v>
      </c>
      <c r="AM41" s="101">
        <f t="shared" si="22"/>
        <v>11.200000000000001</v>
      </c>
      <c r="AN41" s="94">
        <f>SUM(AN42:AN43)</f>
        <v>7.1000000000000005</v>
      </c>
      <c r="AO41" s="111">
        <f>SUM(AO42:AO43)</f>
        <v>4.1000000000000005</v>
      </c>
      <c r="AP41" s="82">
        <f>SUM(AN41:AO41)</f>
        <v>11.200000000000001</v>
      </c>
      <c r="AQ41" s="162" t="s">
        <v>48</v>
      </c>
      <c r="AR41" s="163"/>
      <c r="AS41" s="164"/>
    </row>
    <row r="42" spans="1:45" ht="15" customHeight="1">
      <c r="A42" s="30"/>
      <c r="B42" s="167" t="s">
        <v>63</v>
      </c>
      <c r="C42" s="168"/>
      <c r="D42" s="17">
        <v>0.5</v>
      </c>
      <c r="E42" s="17">
        <v>4.6</v>
      </c>
      <c r="F42" s="17">
        <f>+E42+D42</f>
        <v>5.1</v>
      </c>
      <c r="G42" s="17">
        <v>8</v>
      </c>
      <c r="H42" s="18">
        <v>10.6</v>
      </c>
      <c r="I42" s="80">
        <f>SUM(G42:H42)</f>
        <v>18.6</v>
      </c>
      <c r="J42" s="80">
        <v>16.7</v>
      </c>
      <c r="K42" s="92">
        <v>18.5</v>
      </c>
      <c r="L42" s="80">
        <f>SUM(J42:K42)</f>
        <v>35.2</v>
      </c>
      <c r="M42" s="80">
        <v>18.4</v>
      </c>
      <c r="N42" s="92">
        <v>18</v>
      </c>
      <c r="O42" s="80">
        <f>SUM(M42:N42)</f>
        <v>36.4</v>
      </c>
      <c r="P42" s="80">
        <v>18.1</v>
      </c>
      <c r="Q42" s="92">
        <v>16</v>
      </c>
      <c r="R42" s="80">
        <f>SUM(P42:Q42)</f>
        <v>34.1</v>
      </c>
      <c r="S42" s="80">
        <v>17.8</v>
      </c>
      <c r="T42" s="92">
        <v>13.1</v>
      </c>
      <c r="U42" s="80">
        <f>SUM(S42:T42)</f>
        <v>30.9</v>
      </c>
      <c r="V42" s="80">
        <v>17.2</v>
      </c>
      <c r="W42" s="92">
        <v>10.5</v>
      </c>
      <c r="X42" s="80">
        <f>SUM(V42:W42)</f>
        <v>27.7</v>
      </c>
      <c r="Y42" s="80">
        <v>14.7</v>
      </c>
      <c r="Z42" s="92">
        <v>8.1</v>
      </c>
      <c r="AA42" s="80">
        <f>SUM(Y42:Z42)</f>
        <v>22.799999999999997</v>
      </c>
      <c r="AB42" s="80">
        <v>7.9</v>
      </c>
      <c r="AC42" s="92">
        <v>6.5</v>
      </c>
      <c r="AD42" s="80">
        <f>SUM(AB42:AC42)</f>
        <v>14.4</v>
      </c>
      <c r="AE42" s="80">
        <v>4.6</v>
      </c>
      <c r="AF42" s="92">
        <v>5.1</v>
      </c>
      <c r="AG42" s="80">
        <f>SUM(AE42:AF42)</f>
        <v>9.7</v>
      </c>
      <c r="AH42" s="80">
        <v>3.1</v>
      </c>
      <c r="AI42" s="92">
        <v>4</v>
      </c>
      <c r="AJ42" s="80">
        <f>SUM(AH42:AI42)</f>
        <v>7.1</v>
      </c>
      <c r="AK42" s="80">
        <v>0.7</v>
      </c>
      <c r="AL42" s="92">
        <v>3.7</v>
      </c>
      <c r="AM42" s="107">
        <f>SUM(AK42:AL42)</f>
        <v>4.4</v>
      </c>
      <c r="AN42" s="80">
        <v>0.7</v>
      </c>
      <c r="AO42" s="92">
        <v>3.7</v>
      </c>
      <c r="AP42" s="93">
        <f>SUM(AN42:AO42)</f>
        <v>4.4</v>
      </c>
      <c r="AQ42" s="179" t="s">
        <v>62</v>
      </c>
      <c r="AR42" s="170"/>
      <c r="AS42" s="33"/>
    </row>
    <row r="43" spans="1:45" ht="15" customHeight="1">
      <c r="A43" s="60"/>
      <c r="B43" s="171" t="s">
        <v>15</v>
      </c>
      <c r="C43" s="172"/>
      <c r="D43" s="2">
        <v>5.4</v>
      </c>
      <c r="E43" s="2">
        <v>1.6</v>
      </c>
      <c r="F43" s="2">
        <f>SUM(D43:E43)</f>
        <v>7</v>
      </c>
      <c r="G43" s="2">
        <v>3.7</v>
      </c>
      <c r="H43" s="19">
        <v>2.1</v>
      </c>
      <c r="I43" s="85">
        <f>SUM(G43:H43)</f>
        <v>5.800000000000001</v>
      </c>
      <c r="J43" s="85">
        <v>7.8</v>
      </c>
      <c r="K43" s="85">
        <v>2.2</v>
      </c>
      <c r="L43" s="85">
        <f>SUM(J43:K43)</f>
        <v>10</v>
      </c>
      <c r="M43" s="85">
        <v>10</v>
      </c>
      <c r="N43" s="85">
        <v>1.5</v>
      </c>
      <c r="O43" s="85">
        <f>SUM(M43:N43)</f>
        <v>11.5</v>
      </c>
      <c r="P43" s="85">
        <v>11.3</v>
      </c>
      <c r="Q43" s="85">
        <v>1.4</v>
      </c>
      <c r="R43" s="85">
        <f>SUM(P43:Q43)</f>
        <v>12.700000000000001</v>
      </c>
      <c r="S43" s="85">
        <v>10.6</v>
      </c>
      <c r="T43" s="85">
        <v>1.3</v>
      </c>
      <c r="U43" s="85">
        <f>SUM(S43:T43)</f>
        <v>11.9</v>
      </c>
      <c r="V43" s="85">
        <v>8.6</v>
      </c>
      <c r="W43" s="85">
        <v>1.1</v>
      </c>
      <c r="X43" s="85">
        <f>SUM(V43:W43)</f>
        <v>9.7</v>
      </c>
      <c r="Y43" s="85">
        <v>7</v>
      </c>
      <c r="Z43" s="85">
        <v>0.7</v>
      </c>
      <c r="AA43" s="85">
        <f>SUM(Y43:Z43)</f>
        <v>7.7</v>
      </c>
      <c r="AB43" s="85">
        <v>10.1</v>
      </c>
      <c r="AC43" s="85">
        <v>0.8</v>
      </c>
      <c r="AD43" s="85">
        <f>SUM(AB43:AC43)</f>
        <v>10.9</v>
      </c>
      <c r="AE43" s="85">
        <v>9.3</v>
      </c>
      <c r="AF43" s="85">
        <v>0.7</v>
      </c>
      <c r="AG43" s="108">
        <f>SUM(AE43:AF43)</f>
        <v>10</v>
      </c>
      <c r="AH43" s="96">
        <v>5.9</v>
      </c>
      <c r="AI43" s="84">
        <v>0.5</v>
      </c>
      <c r="AJ43" s="85">
        <f>SUM(AH43:AI43)</f>
        <v>6.4</v>
      </c>
      <c r="AK43" s="85">
        <v>6.4</v>
      </c>
      <c r="AL43" s="85">
        <v>0.4</v>
      </c>
      <c r="AM43" s="108">
        <f>SUM(AK43:AL43)</f>
        <v>6.800000000000001</v>
      </c>
      <c r="AN43" s="85">
        <v>6.4</v>
      </c>
      <c r="AO43" s="85">
        <v>0.4</v>
      </c>
      <c r="AP43" s="85">
        <f>SUM(AN43:AO43)</f>
        <v>6.800000000000001</v>
      </c>
      <c r="AQ43" s="196" t="s">
        <v>16</v>
      </c>
      <c r="AR43" s="174"/>
      <c r="AS43" s="60"/>
    </row>
    <row r="44" spans="1:45" ht="15" customHeight="1">
      <c r="A44" s="61" t="s">
        <v>45</v>
      </c>
      <c r="B44" s="62" t="s">
        <v>108</v>
      </c>
      <c r="C44" s="63"/>
      <c r="D44" s="63"/>
      <c r="E44" s="63"/>
      <c r="G44" s="63"/>
      <c r="H44" s="63"/>
      <c r="I44" s="64"/>
      <c r="J44" s="65" t="s">
        <v>27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113"/>
      <c r="AN44" s="113"/>
      <c r="AO44" s="113"/>
      <c r="AP44" s="113"/>
      <c r="AQ44" s="114"/>
      <c r="AR44" s="64"/>
      <c r="AS44" s="64"/>
    </row>
    <row r="45" spans="1:171" s="66" customFormat="1" ht="15" customHeight="1">
      <c r="A45" s="61"/>
      <c r="D45" s="67"/>
      <c r="E45" s="67"/>
      <c r="F45" s="67"/>
      <c r="G45" s="68"/>
      <c r="H45" s="68"/>
      <c r="I45" s="69" t="s">
        <v>76</v>
      </c>
      <c r="J45" s="112">
        <v>85</v>
      </c>
      <c r="K45" s="71" t="s">
        <v>107</v>
      </c>
      <c r="L45" s="68"/>
      <c r="M45" s="68"/>
      <c r="N45" s="68"/>
      <c r="P45" s="68"/>
      <c r="Q45" s="68"/>
      <c r="R45" s="68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3"/>
      <c r="AR45" s="72"/>
      <c r="AS45" s="72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</row>
    <row r="46" spans="1:47" s="66" customFormat="1" ht="15" customHeight="1">
      <c r="A46" s="61"/>
      <c r="B46" s="74"/>
      <c r="D46" s="67"/>
      <c r="E46" s="67"/>
      <c r="F46" s="67"/>
      <c r="G46" s="68"/>
      <c r="H46" s="68"/>
      <c r="I46" s="69" t="s">
        <v>77</v>
      </c>
      <c r="J46" s="112">
        <v>891</v>
      </c>
      <c r="L46" s="71"/>
      <c r="M46" s="68"/>
      <c r="N46" s="68"/>
      <c r="O46" s="68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72"/>
      <c r="AN46" s="72"/>
      <c r="AO46" s="72"/>
      <c r="AP46" s="72"/>
      <c r="AQ46" s="73"/>
      <c r="AR46" s="72"/>
      <c r="AS46" s="72"/>
      <c r="AT46" s="73"/>
      <c r="AU46" s="73"/>
    </row>
    <row r="47" spans="1:47" s="66" customFormat="1" ht="15" customHeight="1">
      <c r="A47" s="61"/>
      <c r="B47" s="74"/>
      <c r="C47" s="71"/>
      <c r="D47" s="67"/>
      <c r="E47" s="67"/>
      <c r="F47" s="67"/>
      <c r="G47" s="68"/>
      <c r="I47" s="70" t="s">
        <v>112</v>
      </c>
      <c r="J47" s="112" t="s">
        <v>113</v>
      </c>
      <c r="L47" s="71"/>
      <c r="M47" s="68"/>
      <c r="N47" s="68"/>
      <c r="O47" s="68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72"/>
      <c r="AN47" s="72"/>
      <c r="AO47" s="72"/>
      <c r="AP47" s="72"/>
      <c r="AQ47" s="73"/>
      <c r="AR47" s="72"/>
      <c r="AS47" s="72"/>
      <c r="AT47" s="73"/>
      <c r="AU47" s="73"/>
    </row>
    <row r="48" spans="1:47" s="66" customFormat="1" ht="15" customHeight="1">
      <c r="A48" s="75" t="s">
        <v>46</v>
      </c>
      <c r="B48" s="71" t="s">
        <v>44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72"/>
      <c r="AN48" s="72"/>
      <c r="AO48" s="72"/>
      <c r="AP48" s="72"/>
      <c r="AQ48" s="73"/>
      <c r="AR48" s="72"/>
      <c r="AS48" s="72"/>
      <c r="AT48" s="73"/>
      <c r="AU48" s="73"/>
    </row>
    <row r="49" spans="1:47" s="66" customFormat="1" ht="15" customHeight="1">
      <c r="A49" s="61" t="s">
        <v>50</v>
      </c>
      <c r="B49" s="71" t="s">
        <v>60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72"/>
      <c r="AP49" s="72"/>
      <c r="AQ49" s="73"/>
      <c r="AR49" s="72"/>
      <c r="AS49" s="72"/>
      <c r="AT49" s="73"/>
      <c r="AU49" s="73"/>
    </row>
    <row r="50" spans="1:45" ht="15" customHeight="1">
      <c r="A50" s="76" t="s">
        <v>106</v>
      </c>
      <c r="B50" s="77" t="s">
        <v>109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R50" s="64"/>
      <c r="AS50" s="64"/>
    </row>
    <row r="51" spans="1:45" s="79" customFormat="1" ht="15.75">
      <c r="A51" s="64"/>
      <c r="B51" s="64"/>
      <c r="C51" s="78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20"/>
      <c r="AR51" s="64"/>
      <c r="AS51" s="64"/>
    </row>
  </sheetData>
  <mergeCells count="86">
    <mergeCell ref="B43:C43"/>
    <mergeCell ref="AQ43:AR43"/>
    <mergeCell ref="A41:C41"/>
    <mergeCell ref="AQ41:AS41"/>
    <mergeCell ref="B42:C42"/>
    <mergeCell ref="AQ42:AR42"/>
    <mergeCell ref="AK38:AM38"/>
    <mergeCell ref="AN38:AP38"/>
    <mergeCell ref="AQ38:AS38"/>
    <mergeCell ref="A39:C39"/>
    <mergeCell ref="AQ39:AS39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38:C38"/>
    <mergeCell ref="D38:F38"/>
    <mergeCell ref="G38:I38"/>
    <mergeCell ref="J38:L38"/>
    <mergeCell ref="AQ35:AR35"/>
    <mergeCell ref="B36:C36"/>
    <mergeCell ref="AQ36:AR36"/>
    <mergeCell ref="AQ26:AS26"/>
    <mergeCell ref="AQ27:AR27"/>
    <mergeCell ref="A34:C34"/>
    <mergeCell ref="AQ34:AS34"/>
    <mergeCell ref="B23:C23"/>
    <mergeCell ref="AQ23:AR23"/>
    <mergeCell ref="B24:C24"/>
    <mergeCell ref="AQ24:AR24"/>
    <mergeCell ref="B18:C18"/>
    <mergeCell ref="AQ18:AR18"/>
    <mergeCell ref="B22:C22"/>
    <mergeCell ref="AQ22:AR22"/>
    <mergeCell ref="B15:C15"/>
    <mergeCell ref="AQ15:AR15"/>
    <mergeCell ref="A17:C17"/>
    <mergeCell ref="AQ17:AS17"/>
    <mergeCell ref="A13:C13"/>
    <mergeCell ref="AQ13:AS13"/>
    <mergeCell ref="B14:C14"/>
    <mergeCell ref="AQ14:AR14"/>
    <mergeCell ref="A11:C11"/>
    <mergeCell ref="AQ11:AS11"/>
    <mergeCell ref="AN12:AP12"/>
    <mergeCell ref="AQ12:AS12"/>
    <mergeCell ref="AH10:AJ10"/>
    <mergeCell ref="AK10:AM10"/>
    <mergeCell ref="AN10:AP10"/>
    <mergeCell ref="AQ10:AS10"/>
    <mergeCell ref="V10:X10"/>
    <mergeCell ref="Y10:AA10"/>
    <mergeCell ref="AB10:AD10"/>
    <mergeCell ref="AE10:AG10"/>
    <mergeCell ref="AN5:AP5"/>
    <mergeCell ref="AQ5:AS8"/>
    <mergeCell ref="AN6:AP6"/>
    <mergeCell ref="A10:C10"/>
    <mergeCell ref="D10:F10"/>
    <mergeCell ref="G10:I10"/>
    <mergeCell ref="J10:L10"/>
    <mergeCell ref="M10:O10"/>
    <mergeCell ref="P10:R10"/>
    <mergeCell ref="S10:U10"/>
    <mergeCell ref="AB5:AD6"/>
    <mergeCell ref="AE5:AG6"/>
    <mergeCell ref="AH5:AJ6"/>
    <mergeCell ref="AK5:AM6"/>
    <mergeCell ref="P5:R6"/>
    <mergeCell ref="S5:U6"/>
    <mergeCell ref="V5:X6"/>
    <mergeCell ref="Y5:AA6"/>
    <mergeCell ref="A1:C8"/>
    <mergeCell ref="D1:AP1"/>
    <mergeCell ref="AQ1:AS4"/>
    <mergeCell ref="D2:AP2"/>
    <mergeCell ref="D3:AP3"/>
    <mergeCell ref="D4:AP4"/>
    <mergeCell ref="D5:F6"/>
    <mergeCell ref="G5:I6"/>
    <mergeCell ref="J5:L6"/>
    <mergeCell ref="M5:O6"/>
  </mergeCells>
  <printOptions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6"/>
  <colBreaks count="1" manualBreakCount="1">
    <brk id="24" max="65535" man="1"/>
  </colBreaks>
  <drawing r:id="rId5"/>
  <legacyDrawing r:id="rId4"/>
  <oleObjects>
    <oleObject progId="CDraw5" shapeId="547326" r:id="rId1"/>
    <oleObject progId="CDraw5" shapeId="547328" r:id="rId2"/>
    <oleObject progId="CDraw5" shapeId="54733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2007-11-19T08:06:54Z</cp:lastPrinted>
  <dcterms:created xsi:type="dcterms:W3CDTF">2002-10-23T07:52:10Z</dcterms:created>
  <dcterms:modified xsi:type="dcterms:W3CDTF">2007-11-22T15:52:09Z</dcterms:modified>
  <cp:category/>
  <cp:version/>
  <cp:contentType/>
  <cp:contentStatus/>
</cp:coreProperties>
</file>