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702" activeTab="0"/>
  </bookViews>
  <sheets>
    <sheet name="hawer" sheetId="1" r:id="rId1"/>
  </sheets>
  <definedNames/>
  <calcPr fullCalcOnLoad="1"/>
</workbook>
</file>

<file path=xl/sharedStrings.xml><?xml version="1.0" encoding="utf-8"?>
<sst xmlns="http://schemas.openxmlformats.org/spreadsheetml/2006/main" count="188" uniqueCount="113">
  <si>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</si>
  <si>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</si>
  <si>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</si>
  <si>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</si>
  <si>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</si>
  <si>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</si>
  <si>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</si>
  <si>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</si>
  <si>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Menslike verbruik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</si>
  <si>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</si>
  <si>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</si>
  <si>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</si>
  <si>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</si>
  <si>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</si>
  <si>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</si>
  <si>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</si>
  <si>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</si>
  <si>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</si>
  <si>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</si>
  <si>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</si>
  <si>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</si>
  <si>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</si>
  <si>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</si>
  <si>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Producer deliveries directly from farms./Produsentelewerings direk vanaf plase: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</si>
  <si>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</si>
  <si>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</si>
  <si>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</si>
  <si>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</si>
  <si>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</si>
  <si>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</si>
  <si>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</si>
  <si>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 dispatches(+)/receipts(-)</t>
  </si>
  <si>
    <t>Netto versendings(+)/ontvangstes(-)</t>
  </si>
  <si>
    <t>Processed for the local market:</t>
  </si>
  <si>
    <t>Verwerk vir die binnelandse mark:</t>
  </si>
  <si>
    <t>ton (On request of the industry./Op versoek van die bedryf.)</t>
  </si>
  <si>
    <t>Human</t>
  </si>
  <si>
    <t>Feed</t>
  </si>
  <si>
    <t>Menslik</t>
  </si>
  <si>
    <t>Voer</t>
  </si>
  <si>
    <t>Afrika lande</t>
  </si>
  <si>
    <t>Ander lande</t>
  </si>
  <si>
    <t>Seed for planting purposes</t>
  </si>
  <si>
    <t>(g) Stock stored at: (4)</t>
  </si>
  <si>
    <t>Saad vir plantdoeleindes</t>
  </si>
  <si>
    <t>Whole oats</t>
  </si>
  <si>
    <t>Heelhawer</t>
  </si>
  <si>
    <t>Oats equivalent./Hawer ekwivalent.</t>
  </si>
  <si>
    <t>(i)</t>
  </si>
  <si>
    <t>(ii)</t>
  </si>
  <si>
    <t>(d) RSA Exports (3)</t>
  </si>
  <si>
    <t>(g) Voorraad geberg by: (4)</t>
  </si>
  <si>
    <t>Lewerings direk vanaf plase (i)</t>
  </si>
  <si>
    <t>(iii)</t>
  </si>
  <si>
    <t>Products (ii)</t>
  </si>
  <si>
    <t>Surplus(-)/Deficit(+) (iii)</t>
  </si>
  <si>
    <t>Deliveries directly from farms (i)</t>
  </si>
  <si>
    <t>Surplus(-)/Tekort(+) (iii)</t>
  </si>
  <si>
    <t>Produkte (ii)</t>
  </si>
  <si>
    <t>(d) RSA Uitvoere (3)</t>
  </si>
  <si>
    <t xml:space="preserve"> OATS / HAWER</t>
  </si>
  <si>
    <t xml:space="preserve">                                 </t>
  </si>
  <si>
    <t>Oct/Okt 2005</t>
  </si>
  <si>
    <t xml:space="preserve"> Nov 2005</t>
  </si>
  <si>
    <t>Dec/Des 2005</t>
  </si>
  <si>
    <t xml:space="preserve"> Jan 2006</t>
  </si>
  <si>
    <t xml:space="preserve"> Feb 2006</t>
  </si>
  <si>
    <t>Mar/Mrt 2006</t>
  </si>
  <si>
    <t xml:space="preserve"> Apr 2006</t>
  </si>
  <si>
    <t>May/Mei 2006</t>
  </si>
  <si>
    <t xml:space="preserve"> Jun 2006</t>
  </si>
  <si>
    <t xml:space="preserve"> Jul 2006</t>
  </si>
  <si>
    <t xml:space="preserve"> Aug 2006</t>
  </si>
  <si>
    <t xml:space="preserve"> Sep 2006</t>
  </si>
  <si>
    <t>1 Oct/Okt 2005</t>
  </si>
  <si>
    <t>1 Sep 2006</t>
  </si>
  <si>
    <t>1 Aug 2006</t>
  </si>
  <si>
    <t>31 Aug 2006</t>
  </si>
  <si>
    <t>31 Jul 2006</t>
  </si>
  <si>
    <t>1 Jul 2006</t>
  </si>
  <si>
    <t>1 Jun 2006</t>
  </si>
  <si>
    <t>30 Jun 2006</t>
  </si>
  <si>
    <t>31 May/Mei 2006</t>
  </si>
  <si>
    <t>1 May/Mei 2006</t>
  </si>
  <si>
    <t>1 Apr 2006</t>
  </si>
  <si>
    <t>30 Apr 2006</t>
  </si>
  <si>
    <t>31 Mar/Mrt 2006</t>
  </si>
  <si>
    <t>1 Mar/Mrt 2006</t>
  </si>
  <si>
    <t>28 Feb 2006</t>
  </si>
  <si>
    <t>1 Feb 2006</t>
  </si>
  <si>
    <t>31 Jan 2006</t>
  </si>
  <si>
    <t>1 Jan 2006</t>
  </si>
  <si>
    <t>31 Dec/Des 2005</t>
  </si>
  <si>
    <t>1 Dec/Des 2005</t>
  </si>
  <si>
    <t>30 Nov 2005</t>
  </si>
  <si>
    <t>1 Nov 2005</t>
  </si>
  <si>
    <t>31 Oct/Okt 2005</t>
  </si>
  <si>
    <t>Aug 2005</t>
  </si>
  <si>
    <t>Sep 2005</t>
  </si>
  <si>
    <t>Animal feed</t>
  </si>
  <si>
    <t>Dierevoer</t>
  </si>
  <si>
    <t>The surplus/deficit figures are partly due to oats dispatched as "animal feed"-oats but received and utilised as "human"-oats and vice versa./Die surplus/tekort syfers is gedeeltelik as gevolg van hawer versend as "dierevoer"-hawer maar wat ontvang en aangewend is as "menslike"-hawer en vice versa.</t>
  </si>
  <si>
    <t>Human consumption</t>
  </si>
  <si>
    <t xml:space="preserve">Monthly announcement of information / Maandelikse bekendmaking van inligting (1)  </t>
  </si>
  <si>
    <t>Opbergers en handelaars</t>
  </si>
  <si>
    <t>Storers and traders</t>
  </si>
  <si>
    <t>30 Sep 2006</t>
  </si>
  <si>
    <t xml:space="preserve">Oct/Okt 2005 - Sep 2006 </t>
  </si>
  <si>
    <t>Oct/Okt 2005 - Sep 2006</t>
  </si>
  <si>
    <t>31 108</t>
  </si>
  <si>
    <t xml:space="preserve">Prog. Oct/Okt 2005 - Sep 2006  </t>
  </si>
  <si>
    <t>SMI-112006</t>
  </si>
  <si>
    <t xml:space="preserve">2005/2006 Year (Oct - Sep) FINAL / 2005/2006 Jaar (Okt - Sep) FINAAL (2)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</si>
</sst>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Fill="1" applyAlignment="1">
      <alignment horizontal="left" indent="3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3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3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 indent="3"/>
    </xf>
    <xf numFmtId="175" fontId="6" fillId="0" borderId="6" xfId="0" applyNumberFormat="1" applyFont="1" applyFill="1" applyBorder="1" applyAlignment="1">
      <alignment horizontal="right" wrapText="1"/>
    </xf>
    <xf numFmtId="175" fontId="6" fillId="2" borderId="7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left" wrapText="1" indent="3"/>
    </xf>
    <xf numFmtId="0" fontId="6" fillId="0" borderId="0" xfId="0" applyFont="1" applyFill="1" applyBorder="1" applyAlignment="1">
      <alignment horizontal="left" wrapText="1" indent="3"/>
    </xf>
    <xf numFmtId="175" fontId="6" fillId="0" borderId="3" xfId="0" applyNumberFormat="1" applyFont="1" applyFill="1" applyBorder="1" applyAlignment="1">
      <alignment horizontal="right" wrapText="1"/>
    </xf>
    <xf numFmtId="175" fontId="6" fillId="2" borderId="9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 indent="3"/>
    </xf>
    <xf numFmtId="175" fontId="6" fillId="0" borderId="4" xfId="0" applyNumberFormat="1" applyFont="1" applyFill="1" applyBorder="1" applyAlignment="1">
      <alignment horizontal="right" wrapText="1"/>
    </xf>
    <xf numFmtId="175" fontId="6" fillId="2" borderId="4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left" wrapText="1" indent="3"/>
    </xf>
    <xf numFmtId="0" fontId="6" fillId="0" borderId="3" xfId="0" applyFont="1" applyFill="1" applyBorder="1" applyAlignment="1">
      <alignment horizontal="left" wrapText="1"/>
    </xf>
    <xf numFmtId="175" fontId="6" fillId="2" borderId="3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wrapText="1"/>
    </xf>
    <xf numFmtId="175" fontId="6" fillId="0" borderId="9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8" fillId="0" borderId="14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right"/>
    </xf>
    <xf numFmtId="0" fontId="8" fillId="0" borderId="11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175" fontId="6" fillId="0" borderId="16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175" fontId="6" fillId="0" borderId="18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/>
    </xf>
    <xf numFmtId="0" fontId="8" fillId="0" borderId="17" xfId="0" applyFont="1" applyFill="1" applyBorder="1" applyAlignment="1" quotePrefix="1">
      <alignment horizontal="right"/>
    </xf>
    <xf numFmtId="0" fontId="6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75" fontId="6" fillId="0" borderId="2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175" fontId="6" fillId="0" borderId="21" xfId="0" applyNumberFormat="1" applyFont="1" applyFill="1" applyBorder="1" applyAlignment="1">
      <alignment horizontal="right" wrapText="1"/>
    </xf>
    <xf numFmtId="175" fontId="6" fillId="0" borderId="22" xfId="0" applyNumberFormat="1" applyFont="1" applyFill="1" applyBorder="1" applyAlignment="1">
      <alignment horizontal="right" wrapText="1"/>
    </xf>
    <xf numFmtId="0" fontId="8" fillId="0" borderId="18" xfId="0" applyFont="1" applyFill="1" applyBorder="1" applyAlignment="1" quotePrefix="1">
      <alignment/>
    </xf>
    <xf numFmtId="175" fontId="6" fillId="0" borderId="7" xfId="0" applyNumberFormat="1" applyFont="1" applyFill="1" applyBorder="1" applyAlignment="1">
      <alignment horizontal="right" wrapText="1"/>
    </xf>
    <xf numFmtId="0" fontId="8" fillId="0" borderId="18" xfId="0" applyFont="1" applyFill="1" applyBorder="1" applyAlignment="1" quotePrefix="1">
      <alignment horizontal="right"/>
    </xf>
    <xf numFmtId="0" fontId="6" fillId="0" borderId="11" xfId="0" applyFont="1" applyFill="1" applyBorder="1" applyAlignment="1">
      <alignment horizontal="left" wrapText="1" indent="3"/>
    </xf>
    <xf numFmtId="175" fontId="6" fillId="0" borderId="23" xfId="0" applyNumberFormat="1" applyFont="1" applyFill="1" applyBorder="1" applyAlignment="1">
      <alignment horizontal="right" wrapText="1"/>
    </xf>
    <xf numFmtId="175" fontId="6" fillId="0" borderId="24" xfId="0" applyNumberFormat="1" applyFont="1" applyFill="1" applyBorder="1" applyAlignment="1">
      <alignment horizontal="right" wrapText="1"/>
    </xf>
    <xf numFmtId="175" fontId="6" fillId="0" borderId="25" xfId="0" applyNumberFormat="1" applyFont="1" applyFill="1" applyBorder="1" applyAlignment="1">
      <alignment horizontal="right" wrapText="1"/>
    </xf>
    <xf numFmtId="175" fontId="6" fillId="0" borderId="26" xfId="0" applyNumberFormat="1" applyFont="1" applyFill="1" applyBorder="1" applyAlignment="1">
      <alignment horizontal="right" wrapText="1"/>
    </xf>
    <xf numFmtId="175" fontId="6" fillId="0" borderId="8" xfId="0" applyNumberFormat="1" applyFont="1" applyFill="1" applyBorder="1" applyAlignment="1">
      <alignment horizontal="right" wrapText="1"/>
    </xf>
    <xf numFmtId="175" fontId="6" fillId="0" borderId="27" xfId="0" applyNumberFormat="1" applyFont="1" applyFill="1" applyBorder="1" applyAlignment="1">
      <alignment horizontal="right" wrapText="1"/>
    </xf>
    <xf numFmtId="175" fontId="6" fillId="0" borderId="15" xfId="0" applyNumberFormat="1" applyFont="1" applyFill="1" applyBorder="1" applyAlignment="1">
      <alignment horizontal="right" wrapText="1"/>
    </xf>
    <xf numFmtId="175" fontId="6" fillId="0" borderId="28" xfId="0" applyNumberFormat="1" applyFont="1" applyFill="1" applyBorder="1" applyAlignment="1">
      <alignment horizontal="right" wrapText="1"/>
    </xf>
    <xf numFmtId="175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175" fontId="6" fillId="0" borderId="29" xfId="0" applyNumberFormat="1" applyFont="1" applyFill="1" applyBorder="1" applyAlignment="1">
      <alignment horizontal="right" wrapText="1"/>
    </xf>
    <xf numFmtId="175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75" fontId="6" fillId="0" borderId="1" xfId="0" applyNumberFormat="1" applyFont="1" applyFill="1" applyBorder="1" applyAlignment="1">
      <alignment horizontal="right" wrapText="1"/>
    </xf>
    <xf numFmtId="175" fontId="6" fillId="0" borderId="30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 indent="3"/>
    </xf>
    <xf numFmtId="175" fontId="6" fillId="0" borderId="19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 indent="3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Alignment="1">
      <alignment/>
    </xf>
    <xf numFmtId="175" fontId="6" fillId="0" borderId="3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15" fontId="6" fillId="0" borderId="6" xfId="0" applyNumberFormat="1" applyFont="1" applyFill="1" applyBorder="1" applyAlignment="1" quotePrefix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 quotePrefix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3" xfId="0" applyFont="1" applyFill="1" applyBorder="1" applyAlignment="1" quotePrefix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9" fillId="0" borderId="8" xfId="0" applyNumberFormat="1" applyFont="1" applyFill="1" applyBorder="1" applyAlignment="1" quotePrefix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center" vertical="center"/>
    </xf>
    <xf numFmtId="14" fontId="10" fillId="0" borderId="29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5" fontId="6" fillId="0" borderId="23" xfId="0" applyNumberFormat="1" applyFont="1" applyFill="1" applyBorder="1" applyAlignment="1" quotePrefix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29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0"/>
  <sheetViews>
    <sheetView tabSelected="1" zoomScale="75" zoomScaleNormal="75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4" sqref="D4:AP4"/>
    </sheetView>
  </sheetViews>
  <sheetFormatPr defaultColWidth="9.140625" defaultRowHeight="12.75"/>
  <cols>
    <col min="1" max="1" width="1.1484375" style="1" customWidth="1"/>
    <col min="2" max="2" width="2.28125" style="1" customWidth="1"/>
    <col min="3" max="3" width="30.28125" style="1" customWidth="1"/>
    <col min="4" max="39" width="9.7109375" style="1" customWidth="1"/>
    <col min="40" max="40" width="10.28125" style="1" customWidth="1"/>
    <col min="41" max="41" width="10.57421875" style="1" customWidth="1"/>
    <col min="42" max="42" width="10.28125" style="1" customWidth="1"/>
    <col min="43" max="43" width="37.28125" style="1" customWidth="1"/>
    <col min="44" max="45" width="1.1484375" style="1" customWidth="1"/>
    <col min="46" max="46" width="10.140625" style="1" bestFit="1" customWidth="1"/>
    <col min="47" max="47" width="9.7109375" style="1" bestFit="1" customWidth="1"/>
    <col min="48" max="48" width="10.140625" style="1" bestFit="1" customWidth="1"/>
    <col min="49" max="16384" width="9.140625" style="1" customWidth="1"/>
  </cols>
  <sheetData>
    <row r="1" spans="1:45" ht="18" customHeight="1">
      <c r="A1" s="126"/>
      <c r="B1" s="127"/>
      <c r="C1" s="128"/>
      <c r="D1" s="149" t="s">
        <v>60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1"/>
      <c r="AQ1" s="152" t="s">
        <v>111</v>
      </c>
      <c r="AR1" s="153"/>
      <c r="AS1" s="154"/>
    </row>
    <row r="2" spans="1:45" ht="18" customHeight="1">
      <c r="A2" s="143"/>
      <c r="B2" s="144"/>
      <c r="C2" s="145"/>
      <c r="D2" s="158" t="s">
        <v>103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60"/>
      <c r="AQ2" s="155"/>
      <c r="AR2" s="156"/>
      <c r="AS2" s="157"/>
    </row>
    <row r="3" spans="1:47" ht="18" customHeight="1">
      <c r="A3" s="143"/>
      <c r="B3" s="144"/>
      <c r="C3" s="145"/>
      <c r="D3" s="158" t="s">
        <v>112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0"/>
      <c r="AQ3" s="155"/>
      <c r="AR3" s="156"/>
      <c r="AS3" s="157"/>
      <c r="AU3" s="2"/>
    </row>
    <row r="4" spans="1:45" ht="18" customHeight="1">
      <c r="A4" s="143"/>
      <c r="B4" s="144"/>
      <c r="C4" s="145"/>
      <c r="D4" s="162" t="s">
        <v>28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55"/>
      <c r="AR4" s="156"/>
      <c r="AS4" s="157"/>
    </row>
    <row r="5" spans="1:45" s="3" customFormat="1" ht="18" customHeight="1">
      <c r="A5" s="143"/>
      <c r="B5" s="144"/>
      <c r="C5" s="145"/>
      <c r="D5" s="141" t="s">
        <v>62</v>
      </c>
      <c r="E5" s="141"/>
      <c r="F5" s="142"/>
      <c r="G5" s="140" t="s">
        <v>63</v>
      </c>
      <c r="H5" s="141"/>
      <c r="I5" s="142"/>
      <c r="J5" s="140" t="s">
        <v>64</v>
      </c>
      <c r="K5" s="141"/>
      <c r="L5" s="142"/>
      <c r="M5" s="140" t="s">
        <v>65</v>
      </c>
      <c r="N5" s="141"/>
      <c r="O5" s="142"/>
      <c r="P5" s="140" t="s">
        <v>66</v>
      </c>
      <c r="Q5" s="141"/>
      <c r="R5" s="142"/>
      <c r="S5" s="140" t="s">
        <v>67</v>
      </c>
      <c r="T5" s="141"/>
      <c r="U5" s="142"/>
      <c r="V5" s="140" t="s">
        <v>68</v>
      </c>
      <c r="W5" s="141"/>
      <c r="X5" s="142"/>
      <c r="Y5" s="140" t="s">
        <v>69</v>
      </c>
      <c r="Z5" s="141"/>
      <c r="AA5" s="142"/>
      <c r="AB5" s="140" t="s">
        <v>70</v>
      </c>
      <c r="AC5" s="141"/>
      <c r="AD5" s="142"/>
      <c r="AE5" s="140" t="s">
        <v>71</v>
      </c>
      <c r="AF5" s="141"/>
      <c r="AG5" s="142"/>
      <c r="AH5" s="140" t="s">
        <v>72</v>
      </c>
      <c r="AI5" s="141"/>
      <c r="AJ5" s="142"/>
      <c r="AK5" s="140" t="s">
        <v>73</v>
      </c>
      <c r="AL5" s="141"/>
      <c r="AM5" s="142"/>
      <c r="AN5" s="126" t="s">
        <v>0</v>
      </c>
      <c r="AO5" s="127"/>
      <c r="AP5" s="128"/>
      <c r="AQ5" s="129">
        <v>39044</v>
      </c>
      <c r="AR5" s="130"/>
      <c r="AS5" s="131"/>
    </row>
    <row r="6" spans="1:45" ht="18" customHeight="1">
      <c r="A6" s="143"/>
      <c r="B6" s="144"/>
      <c r="C6" s="145"/>
      <c r="D6" s="137"/>
      <c r="E6" s="137"/>
      <c r="F6" s="138"/>
      <c r="G6" s="136"/>
      <c r="H6" s="137"/>
      <c r="I6" s="138"/>
      <c r="J6" s="136"/>
      <c r="K6" s="137"/>
      <c r="L6" s="138"/>
      <c r="M6" s="136"/>
      <c r="N6" s="137"/>
      <c r="O6" s="138"/>
      <c r="P6" s="136"/>
      <c r="Q6" s="137"/>
      <c r="R6" s="138"/>
      <c r="S6" s="136"/>
      <c r="T6" s="137"/>
      <c r="U6" s="138"/>
      <c r="V6" s="136"/>
      <c r="W6" s="137"/>
      <c r="X6" s="138"/>
      <c r="Y6" s="136"/>
      <c r="Z6" s="137"/>
      <c r="AA6" s="138"/>
      <c r="AB6" s="136"/>
      <c r="AC6" s="137"/>
      <c r="AD6" s="138"/>
      <c r="AE6" s="136"/>
      <c r="AF6" s="137"/>
      <c r="AG6" s="138"/>
      <c r="AH6" s="136"/>
      <c r="AI6" s="137"/>
      <c r="AJ6" s="138"/>
      <c r="AK6" s="136"/>
      <c r="AL6" s="137"/>
      <c r="AM6" s="138"/>
      <c r="AN6" s="136" t="s">
        <v>107</v>
      </c>
      <c r="AO6" s="137"/>
      <c r="AP6" s="138"/>
      <c r="AQ6" s="132"/>
      <c r="AR6" s="130"/>
      <c r="AS6" s="131"/>
    </row>
    <row r="7" spans="1:45" ht="18" customHeight="1">
      <c r="A7" s="143"/>
      <c r="B7" s="144"/>
      <c r="C7" s="145"/>
      <c r="D7" s="7" t="s">
        <v>36</v>
      </c>
      <c r="E7" s="9" t="s">
        <v>37</v>
      </c>
      <c r="F7" s="9" t="s">
        <v>1</v>
      </c>
      <c r="G7" s="9" t="s">
        <v>36</v>
      </c>
      <c r="H7" s="9" t="s">
        <v>37</v>
      </c>
      <c r="I7" s="9" t="s">
        <v>1</v>
      </c>
      <c r="J7" s="9" t="s">
        <v>36</v>
      </c>
      <c r="K7" s="9" t="s">
        <v>37</v>
      </c>
      <c r="L7" s="9" t="s">
        <v>1</v>
      </c>
      <c r="M7" s="9" t="s">
        <v>36</v>
      </c>
      <c r="N7" s="9" t="s">
        <v>37</v>
      </c>
      <c r="O7" s="9" t="s">
        <v>1</v>
      </c>
      <c r="P7" s="9" t="s">
        <v>36</v>
      </c>
      <c r="Q7" s="9" t="s">
        <v>37</v>
      </c>
      <c r="R7" s="9" t="s">
        <v>1</v>
      </c>
      <c r="S7" s="9" t="s">
        <v>36</v>
      </c>
      <c r="T7" s="9" t="s">
        <v>37</v>
      </c>
      <c r="U7" s="9" t="s">
        <v>1</v>
      </c>
      <c r="V7" s="9" t="s">
        <v>36</v>
      </c>
      <c r="W7" s="9" t="s">
        <v>37</v>
      </c>
      <c r="X7" s="9" t="s">
        <v>1</v>
      </c>
      <c r="Y7" s="9" t="s">
        <v>36</v>
      </c>
      <c r="Z7" s="9" t="s">
        <v>37</v>
      </c>
      <c r="AA7" s="9" t="s">
        <v>1</v>
      </c>
      <c r="AB7" s="9" t="s">
        <v>36</v>
      </c>
      <c r="AC7" s="9" t="s">
        <v>37</v>
      </c>
      <c r="AD7" s="9" t="s">
        <v>1</v>
      </c>
      <c r="AE7" s="9" t="s">
        <v>36</v>
      </c>
      <c r="AF7" s="9" t="s">
        <v>37</v>
      </c>
      <c r="AG7" s="9" t="s">
        <v>1</v>
      </c>
      <c r="AH7" s="9" t="s">
        <v>36</v>
      </c>
      <c r="AI7" s="9" t="s">
        <v>37</v>
      </c>
      <c r="AJ7" s="9" t="s">
        <v>1</v>
      </c>
      <c r="AK7" s="9" t="s">
        <v>36</v>
      </c>
      <c r="AL7" s="9" t="s">
        <v>37</v>
      </c>
      <c r="AM7" s="9" t="s">
        <v>1</v>
      </c>
      <c r="AN7" s="9" t="s">
        <v>36</v>
      </c>
      <c r="AO7" s="9" t="s">
        <v>37</v>
      </c>
      <c r="AP7" s="9" t="s">
        <v>1</v>
      </c>
      <c r="AQ7" s="132"/>
      <c r="AR7" s="130"/>
      <c r="AS7" s="131"/>
    </row>
    <row r="8" spans="1:45" ht="18" customHeight="1">
      <c r="A8" s="146"/>
      <c r="B8" s="147"/>
      <c r="C8" s="148"/>
      <c r="D8" s="8" t="s">
        <v>38</v>
      </c>
      <c r="E8" s="10" t="s">
        <v>39</v>
      </c>
      <c r="F8" s="10" t="s">
        <v>2</v>
      </c>
      <c r="G8" s="10" t="s">
        <v>38</v>
      </c>
      <c r="H8" s="10" t="s">
        <v>39</v>
      </c>
      <c r="I8" s="10" t="s">
        <v>2</v>
      </c>
      <c r="J8" s="10" t="s">
        <v>38</v>
      </c>
      <c r="K8" s="10" t="s">
        <v>39</v>
      </c>
      <c r="L8" s="10" t="s">
        <v>2</v>
      </c>
      <c r="M8" s="10" t="s">
        <v>38</v>
      </c>
      <c r="N8" s="10" t="s">
        <v>39</v>
      </c>
      <c r="O8" s="10" t="s">
        <v>2</v>
      </c>
      <c r="P8" s="10" t="s">
        <v>38</v>
      </c>
      <c r="Q8" s="10" t="s">
        <v>39</v>
      </c>
      <c r="R8" s="10" t="s">
        <v>2</v>
      </c>
      <c r="S8" s="10" t="s">
        <v>38</v>
      </c>
      <c r="T8" s="10" t="s">
        <v>39</v>
      </c>
      <c r="U8" s="10" t="s">
        <v>2</v>
      </c>
      <c r="V8" s="10" t="s">
        <v>38</v>
      </c>
      <c r="W8" s="10" t="s">
        <v>39</v>
      </c>
      <c r="X8" s="10" t="s">
        <v>2</v>
      </c>
      <c r="Y8" s="10" t="s">
        <v>38</v>
      </c>
      <c r="Z8" s="10" t="s">
        <v>39</v>
      </c>
      <c r="AA8" s="10" t="s">
        <v>2</v>
      </c>
      <c r="AB8" s="10" t="s">
        <v>38</v>
      </c>
      <c r="AC8" s="10" t="s">
        <v>39</v>
      </c>
      <c r="AD8" s="10" t="s">
        <v>2</v>
      </c>
      <c r="AE8" s="10" t="s">
        <v>38</v>
      </c>
      <c r="AF8" s="10" t="s">
        <v>39</v>
      </c>
      <c r="AG8" s="10" t="s">
        <v>2</v>
      </c>
      <c r="AH8" s="10" t="s">
        <v>38</v>
      </c>
      <c r="AI8" s="10" t="s">
        <v>39</v>
      </c>
      <c r="AJ8" s="10" t="s">
        <v>2</v>
      </c>
      <c r="AK8" s="10" t="s">
        <v>38</v>
      </c>
      <c r="AL8" s="10" t="s">
        <v>39</v>
      </c>
      <c r="AM8" s="10" t="s">
        <v>2</v>
      </c>
      <c r="AN8" s="10" t="s">
        <v>38</v>
      </c>
      <c r="AO8" s="10" t="s">
        <v>39</v>
      </c>
      <c r="AP8" s="10" t="s">
        <v>2</v>
      </c>
      <c r="AQ8" s="133"/>
      <c r="AR8" s="134"/>
      <c r="AS8" s="135"/>
    </row>
    <row r="9" spans="1:45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8" customHeight="1">
      <c r="A10" s="123"/>
      <c r="B10" s="124"/>
      <c r="C10" s="125"/>
      <c r="D10" s="122" t="s">
        <v>74</v>
      </c>
      <c r="E10" s="117"/>
      <c r="F10" s="121"/>
      <c r="G10" s="120" t="s">
        <v>95</v>
      </c>
      <c r="H10" s="117"/>
      <c r="I10" s="121"/>
      <c r="J10" s="122" t="s">
        <v>93</v>
      </c>
      <c r="K10" s="117"/>
      <c r="L10" s="121"/>
      <c r="M10" s="120" t="s">
        <v>91</v>
      </c>
      <c r="N10" s="117"/>
      <c r="O10" s="121"/>
      <c r="P10" s="139" t="s">
        <v>89</v>
      </c>
      <c r="Q10" s="117"/>
      <c r="R10" s="121"/>
      <c r="S10" s="122" t="s">
        <v>87</v>
      </c>
      <c r="T10" s="117"/>
      <c r="U10" s="121"/>
      <c r="V10" s="120" t="s">
        <v>84</v>
      </c>
      <c r="W10" s="117"/>
      <c r="X10" s="121"/>
      <c r="Y10" s="122" t="s">
        <v>83</v>
      </c>
      <c r="Z10" s="117"/>
      <c r="AA10" s="121"/>
      <c r="AB10" s="120" t="s">
        <v>80</v>
      </c>
      <c r="AC10" s="117"/>
      <c r="AD10" s="121"/>
      <c r="AE10" s="120" t="s">
        <v>79</v>
      </c>
      <c r="AF10" s="117"/>
      <c r="AG10" s="121"/>
      <c r="AH10" s="120" t="s">
        <v>76</v>
      </c>
      <c r="AI10" s="117"/>
      <c r="AJ10" s="121"/>
      <c r="AK10" s="120" t="s">
        <v>75</v>
      </c>
      <c r="AL10" s="117"/>
      <c r="AM10" s="121"/>
      <c r="AN10" s="122" t="s">
        <v>74</v>
      </c>
      <c r="AO10" s="117"/>
      <c r="AP10" s="121"/>
      <c r="AQ10" s="123"/>
      <c r="AR10" s="124"/>
      <c r="AS10" s="125"/>
    </row>
    <row r="11" spans="1:45" ht="18" customHeight="1">
      <c r="A11" s="86" t="s">
        <v>25</v>
      </c>
      <c r="B11" s="87"/>
      <c r="C11" s="88"/>
      <c r="D11" s="12">
        <v>16.2</v>
      </c>
      <c r="E11" s="12">
        <v>0.6</v>
      </c>
      <c r="F11" s="12">
        <f>+E11+D11</f>
        <v>16.8</v>
      </c>
      <c r="G11" s="12">
        <f>D38</f>
        <v>14.1</v>
      </c>
      <c r="H11" s="12">
        <f>E38</f>
        <v>1.6000000000000003</v>
      </c>
      <c r="I11" s="12">
        <f>SUM(G11:H11)</f>
        <v>15.7</v>
      </c>
      <c r="J11" s="12">
        <f>G38</f>
        <v>18.300000000000004</v>
      </c>
      <c r="K11" s="12">
        <f>H38</f>
        <v>6.9</v>
      </c>
      <c r="L11" s="12">
        <f>SUM(J11:K11)</f>
        <v>25.200000000000003</v>
      </c>
      <c r="M11" s="12">
        <f>J38</f>
        <v>19.000000000000004</v>
      </c>
      <c r="N11" s="12">
        <f>K38</f>
        <v>11.700000000000001</v>
      </c>
      <c r="O11" s="12">
        <f>SUM(M11:N11)</f>
        <v>30.700000000000003</v>
      </c>
      <c r="P11" s="12">
        <f>M38</f>
        <v>15.400000000000002</v>
      </c>
      <c r="Q11" s="12">
        <f>N38</f>
        <v>10.700000000000001</v>
      </c>
      <c r="R11" s="12">
        <f>SUM(P11:Q11)</f>
        <v>26.1</v>
      </c>
      <c r="S11" s="12">
        <f>P38</f>
        <v>17.4</v>
      </c>
      <c r="T11" s="12">
        <f>Q38</f>
        <v>10.200000000000001</v>
      </c>
      <c r="U11" s="12">
        <f>SUM(S11:T11)</f>
        <v>27.6</v>
      </c>
      <c r="V11" s="12">
        <f>S38</f>
        <v>14.099999999999998</v>
      </c>
      <c r="W11" s="12">
        <f>T38</f>
        <v>9.100000000000001</v>
      </c>
      <c r="X11" s="12">
        <f>SUM(V11:W11)</f>
        <v>23.2</v>
      </c>
      <c r="Y11" s="12">
        <f>V38</f>
        <v>11.699999999999998</v>
      </c>
      <c r="Z11" s="12">
        <f>W38</f>
        <v>7.900000000000002</v>
      </c>
      <c r="AA11" s="12">
        <f>SUM(Y11:Z11)</f>
        <v>19.6</v>
      </c>
      <c r="AB11" s="12">
        <f>Y38</f>
        <v>7.299999999999998</v>
      </c>
      <c r="AC11" s="12">
        <f>Z38</f>
        <v>7.100000000000002</v>
      </c>
      <c r="AD11" s="12">
        <f>SUM(AB11:AC11)</f>
        <v>14.4</v>
      </c>
      <c r="AE11" s="12">
        <f>AB38</f>
        <v>4.299999999999997</v>
      </c>
      <c r="AF11" s="12">
        <f>AC38</f>
        <v>6.3000000000000025</v>
      </c>
      <c r="AG11" s="12">
        <f>SUM(AE11:AF11)</f>
        <v>10.6</v>
      </c>
      <c r="AH11" s="12">
        <f>AE38</f>
        <v>11.899999999999997</v>
      </c>
      <c r="AI11" s="12">
        <f>AF38</f>
        <v>5.8000000000000025</v>
      </c>
      <c r="AJ11" s="12">
        <f>SUM(AH11:AI11)</f>
        <v>17.7</v>
      </c>
      <c r="AK11" s="12">
        <f>AH38</f>
        <v>9.199999999999998</v>
      </c>
      <c r="AL11" s="12">
        <f>AI38</f>
        <v>5.600000000000003</v>
      </c>
      <c r="AM11" s="12">
        <f>SUM(AK11:AL11)</f>
        <v>14.8</v>
      </c>
      <c r="AN11" s="13">
        <f>+D11</f>
        <v>16.2</v>
      </c>
      <c r="AO11" s="13">
        <f>+E11</f>
        <v>0.6</v>
      </c>
      <c r="AP11" s="12">
        <f>+AO11+AN11</f>
        <v>16.8</v>
      </c>
      <c r="AQ11" s="89" t="s">
        <v>3</v>
      </c>
      <c r="AR11" s="90"/>
      <c r="AS11" s="81"/>
    </row>
    <row r="12" spans="1:45" ht="18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7" t="s">
        <v>110</v>
      </c>
      <c r="AO12" s="117"/>
      <c r="AP12" s="117"/>
      <c r="AQ12" s="118"/>
      <c r="AR12" s="118"/>
      <c r="AS12" s="119"/>
    </row>
    <row r="13" spans="1:45" ht="18" customHeight="1">
      <c r="A13" s="86" t="s">
        <v>26</v>
      </c>
      <c r="B13" s="87"/>
      <c r="C13" s="88"/>
      <c r="D13" s="12">
        <f>SUM(D14:D15)</f>
        <v>0.7</v>
      </c>
      <c r="E13" s="12">
        <f>SUM(E14:E15)</f>
        <v>1.1</v>
      </c>
      <c r="F13" s="12">
        <f>SUM(D13:E13)</f>
        <v>1.8</v>
      </c>
      <c r="G13" s="12">
        <f>SUM(G14:G15)</f>
        <v>8</v>
      </c>
      <c r="H13" s="12">
        <f>SUM(H14:H15)</f>
        <v>5.4</v>
      </c>
      <c r="I13" s="12">
        <f>SUM(G13:H13)</f>
        <v>13.4</v>
      </c>
      <c r="J13" s="12">
        <f>SUM(J14:J15)</f>
        <v>3.6</v>
      </c>
      <c r="K13" s="12">
        <f>SUM(K14:K15)</f>
        <v>5.9</v>
      </c>
      <c r="L13" s="12">
        <f>SUM(J13:K13)</f>
        <v>9.5</v>
      </c>
      <c r="M13" s="12">
        <f>SUM(M14:M15)</f>
        <v>0.4</v>
      </c>
      <c r="N13" s="12">
        <f>SUM(N14:N15)</f>
        <v>1</v>
      </c>
      <c r="O13" s="12">
        <f>SUM(M13:N13)</f>
        <v>1.4</v>
      </c>
      <c r="P13" s="12">
        <f>SUM(P14:P15)</f>
        <v>6.8999999999999995</v>
      </c>
      <c r="Q13" s="12">
        <f>SUM(Q14:Q15)</f>
        <v>1.5</v>
      </c>
      <c r="R13" s="12">
        <f>SUM(P13:Q13)</f>
        <v>8.399999999999999</v>
      </c>
      <c r="S13" s="12">
        <f>SUM(S14:S15)</f>
        <v>0.3</v>
      </c>
      <c r="T13" s="12">
        <f>SUM(T14:T15)</f>
        <v>0.5</v>
      </c>
      <c r="U13" s="12">
        <f>SUM(S13:T13)</f>
        <v>0.8</v>
      </c>
      <c r="V13" s="12">
        <f>SUM(V14:V15)</f>
        <v>0</v>
      </c>
      <c r="W13" s="12">
        <f>SUM(W14:W15)</f>
        <v>0.3</v>
      </c>
      <c r="X13" s="12">
        <f>SUM(V13:W13)</f>
        <v>0.3</v>
      </c>
      <c r="Y13" s="12">
        <f>SUM(Y14:Y15)</f>
        <v>0.1</v>
      </c>
      <c r="Z13" s="12">
        <f>SUM(Z14:Z15)</f>
        <v>0.5</v>
      </c>
      <c r="AA13" s="12">
        <f>SUM(Y13:Z13)</f>
        <v>0.6</v>
      </c>
      <c r="AB13" s="12">
        <f>SUM(AB14:AB15)</f>
        <v>0.9</v>
      </c>
      <c r="AC13" s="12">
        <f>SUM(AC14:AC15)</f>
        <v>0.2</v>
      </c>
      <c r="AD13" s="12">
        <f>SUM(AB13:AC13)</f>
        <v>1.1</v>
      </c>
      <c r="AE13" s="12">
        <f>SUM(AE14:AE15)</f>
        <v>10.1</v>
      </c>
      <c r="AF13" s="12">
        <f>SUM(AF14:AF15)</f>
        <v>0.1</v>
      </c>
      <c r="AG13" s="12">
        <f>SUM(AE13:AF13)</f>
        <v>10.2</v>
      </c>
      <c r="AH13" s="12">
        <f>SUM(AH14:AH15)</f>
        <v>0</v>
      </c>
      <c r="AI13" s="12">
        <f>SUM(AI14:AI15)</f>
        <v>0.2</v>
      </c>
      <c r="AJ13" s="12">
        <f>SUM(AH13:AI13)</f>
        <v>0.2</v>
      </c>
      <c r="AK13" s="12">
        <f>SUM(AK14:AK15)</f>
        <v>0</v>
      </c>
      <c r="AL13" s="12">
        <f>SUM(AL14:AL15)</f>
        <v>0.9</v>
      </c>
      <c r="AM13" s="12">
        <f>SUM(AK13:AL13)</f>
        <v>0.9</v>
      </c>
      <c r="AN13" s="12">
        <f>AN14+AN15</f>
        <v>31</v>
      </c>
      <c r="AO13" s="12">
        <f>AO14+AO15</f>
        <v>17.6</v>
      </c>
      <c r="AP13" s="12">
        <f>AP14+AP15</f>
        <v>48.6</v>
      </c>
      <c r="AQ13" s="89" t="s">
        <v>4</v>
      </c>
      <c r="AR13" s="90"/>
      <c r="AS13" s="81"/>
    </row>
    <row r="14" spans="1:45" ht="18" customHeight="1">
      <c r="A14" s="14"/>
      <c r="B14" s="91" t="s">
        <v>56</v>
      </c>
      <c r="C14" s="92"/>
      <c r="D14" s="16">
        <v>0.7</v>
      </c>
      <c r="E14" s="16">
        <v>1.1</v>
      </c>
      <c r="F14" s="16">
        <f>SUM(D14:E14)</f>
        <v>1.8</v>
      </c>
      <c r="G14" s="16">
        <v>8</v>
      </c>
      <c r="H14" s="16">
        <v>5.4</v>
      </c>
      <c r="I14" s="16">
        <f>SUM(G14:H14)</f>
        <v>13.4</v>
      </c>
      <c r="J14" s="16">
        <v>3.6</v>
      </c>
      <c r="K14" s="16">
        <v>5.9</v>
      </c>
      <c r="L14" s="16">
        <f>SUM(J14:K14)</f>
        <v>9.5</v>
      </c>
      <c r="M14" s="16">
        <v>0.4</v>
      </c>
      <c r="N14" s="16">
        <v>1</v>
      </c>
      <c r="O14" s="16">
        <f>SUM(M14:N14)</f>
        <v>1.4</v>
      </c>
      <c r="P14" s="16">
        <v>0.3</v>
      </c>
      <c r="Q14" s="16">
        <v>1.5</v>
      </c>
      <c r="R14" s="16">
        <f>SUM(P14:Q14)</f>
        <v>1.8</v>
      </c>
      <c r="S14" s="16">
        <v>0.3</v>
      </c>
      <c r="T14" s="16">
        <v>0.5</v>
      </c>
      <c r="U14" s="16">
        <f>SUM(S14:T14)</f>
        <v>0.8</v>
      </c>
      <c r="V14" s="16">
        <v>0</v>
      </c>
      <c r="W14" s="16">
        <v>0.3</v>
      </c>
      <c r="X14" s="16">
        <f>SUM(V14:W14)</f>
        <v>0.3</v>
      </c>
      <c r="Y14" s="16">
        <v>0.1</v>
      </c>
      <c r="Z14" s="16">
        <v>0.5</v>
      </c>
      <c r="AA14" s="16">
        <f>SUM(Y14:Z14)</f>
        <v>0.6</v>
      </c>
      <c r="AB14" s="16">
        <v>0.1</v>
      </c>
      <c r="AC14" s="16">
        <v>0.2</v>
      </c>
      <c r="AD14" s="16">
        <f>SUM(AB14:AC14)</f>
        <v>0.30000000000000004</v>
      </c>
      <c r="AE14" s="16">
        <v>0</v>
      </c>
      <c r="AF14" s="16">
        <v>0.1</v>
      </c>
      <c r="AG14" s="16">
        <f>SUM(AE14:AF14)</f>
        <v>0.1</v>
      </c>
      <c r="AH14" s="16">
        <v>0</v>
      </c>
      <c r="AI14" s="16">
        <v>0.2</v>
      </c>
      <c r="AJ14" s="16">
        <f>SUM(AH14:AI14)</f>
        <v>0.2</v>
      </c>
      <c r="AK14" s="16">
        <v>0</v>
      </c>
      <c r="AL14" s="16">
        <v>0.9</v>
      </c>
      <c r="AM14" s="16">
        <f>SUM(AK14:AL14)</f>
        <v>0.9</v>
      </c>
      <c r="AN14" s="17">
        <f>+D14+G14+J14+M14+P14+S14+V14+Y14+AB14+AE14+AH14+AK14</f>
        <v>13.5</v>
      </c>
      <c r="AO14" s="17">
        <f>+E14+H14+K14+N14+Q14+T14+W14+Z14+AC14+AF14+AI14+AL14</f>
        <v>17.6</v>
      </c>
      <c r="AP14" s="16">
        <f>AN14+AO14</f>
        <v>31.1</v>
      </c>
      <c r="AQ14" s="116" t="s">
        <v>52</v>
      </c>
      <c r="AR14" s="94"/>
      <c r="AS14" s="18"/>
    </row>
    <row r="15" spans="1:45" ht="18" customHeight="1">
      <c r="A15" s="14"/>
      <c r="B15" s="82" t="s">
        <v>5</v>
      </c>
      <c r="C15" s="83"/>
      <c r="D15" s="19">
        <v>0</v>
      </c>
      <c r="E15" s="19">
        <v>0</v>
      </c>
      <c r="F15" s="19">
        <f>SUM(D15:E15)</f>
        <v>0</v>
      </c>
      <c r="G15" s="19">
        <v>0</v>
      </c>
      <c r="H15" s="19">
        <v>0</v>
      </c>
      <c r="I15" s="19">
        <f>SUM(G15:H15)</f>
        <v>0</v>
      </c>
      <c r="J15" s="19">
        <v>0</v>
      </c>
      <c r="K15" s="19">
        <v>0</v>
      </c>
      <c r="L15" s="19">
        <f>SUM(J15:K15)</f>
        <v>0</v>
      </c>
      <c r="M15" s="19">
        <v>0</v>
      </c>
      <c r="N15" s="19">
        <v>0</v>
      </c>
      <c r="O15" s="19">
        <f>SUM(M15:N15)</f>
        <v>0</v>
      </c>
      <c r="P15" s="19">
        <v>6.6</v>
      </c>
      <c r="Q15" s="19">
        <v>0</v>
      </c>
      <c r="R15" s="19">
        <f>SUM(P15:Q15)</f>
        <v>6.6</v>
      </c>
      <c r="S15" s="19">
        <v>0</v>
      </c>
      <c r="T15" s="19">
        <v>0</v>
      </c>
      <c r="U15" s="19">
        <f>SUM(S15:T15)</f>
        <v>0</v>
      </c>
      <c r="V15" s="19">
        <v>0</v>
      </c>
      <c r="W15" s="19">
        <v>0</v>
      </c>
      <c r="X15" s="19">
        <f>SUM(V15:W15)</f>
        <v>0</v>
      </c>
      <c r="Y15" s="19">
        <v>0</v>
      </c>
      <c r="Z15" s="19">
        <v>0</v>
      </c>
      <c r="AA15" s="19">
        <f>SUM(Y15:Z15)</f>
        <v>0</v>
      </c>
      <c r="AB15" s="19">
        <v>0.8</v>
      </c>
      <c r="AC15" s="19">
        <v>0</v>
      </c>
      <c r="AD15" s="19">
        <f>SUM(AB15:AC15)</f>
        <v>0.8</v>
      </c>
      <c r="AE15" s="19">
        <v>10.1</v>
      </c>
      <c r="AF15" s="19">
        <v>0</v>
      </c>
      <c r="AG15" s="19">
        <f>SUM(AE15:AF15)</f>
        <v>10.1</v>
      </c>
      <c r="AH15" s="19">
        <v>0</v>
      </c>
      <c r="AI15" s="19">
        <v>0</v>
      </c>
      <c r="AJ15" s="19">
        <f>SUM(AH15:AI15)</f>
        <v>0</v>
      </c>
      <c r="AK15" s="19">
        <v>0</v>
      </c>
      <c r="AL15" s="19">
        <v>0</v>
      </c>
      <c r="AM15" s="19">
        <f>SUM(AK15:AL15)</f>
        <v>0</v>
      </c>
      <c r="AN15" s="13">
        <f>+D15+G15+J15+M15+P15+S15+V15+Y15+AB15+AE15+AH15+AK15</f>
        <v>17.5</v>
      </c>
      <c r="AO15" s="20">
        <f>+E15+H15+K15+N15+Q15+T15+W15+Z15+AC15+AF15+AI15+AL15</f>
        <v>0</v>
      </c>
      <c r="AP15" s="19">
        <f>SUM(AN15:AO15)</f>
        <v>17.5</v>
      </c>
      <c r="AQ15" s="106" t="s">
        <v>6</v>
      </c>
      <c r="AR15" s="85"/>
      <c r="AS15" s="18"/>
    </row>
    <row r="16" spans="1:45" ht="18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8"/>
    </row>
    <row r="17" spans="1:45" ht="18" customHeight="1">
      <c r="A17" s="86" t="s">
        <v>27</v>
      </c>
      <c r="B17" s="87"/>
      <c r="C17" s="88"/>
      <c r="D17" s="12">
        <f>+D18+D21+D22+D23</f>
        <v>2.6</v>
      </c>
      <c r="E17" s="12">
        <f>+E18+E21+E22+E23</f>
        <v>0.4</v>
      </c>
      <c r="F17" s="12">
        <f aca="true" t="shared" si="0" ref="F17:F23">SUM(D17:E17)</f>
        <v>3</v>
      </c>
      <c r="G17" s="12">
        <f>+G18+G21+G22+G23</f>
        <v>3.4</v>
      </c>
      <c r="H17" s="12">
        <f>+H18+H21+H22+H23</f>
        <v>0.6000000000000001</v>
      </c>
      <c r="I17" s="12">
        <f aca="true" t="shared" si="1" ref="I17:I23">SUM(G17:H17)</f>
        <v>4</v>
      </c>
      <c r="J17" s="12">
        <f>+J18+J21+J22+J23</f>
        <v>2.8000000000000003</v>
      </c>
      <c r="K17" s="12">
        <f>+K18+K21+K22+K23</f>
        <v>1</v>
      </c>
      <c r="L17" s="12">
        <f aca="true" t="shared" si="2" ref="L17:L23">SUM(J17:K17)</f>
        <v>3.8000000000000003</v>
      </c>
      <c r="M17" s="12">
        <f>+M18+M21+M22+M23</f>
        <v>4</v>
      </c>
      <c r="N17" s="12">
        <f>+N18+N21+N22+N23</f>
        <v>2</v>
      </c>
      <c r="O17" s="12">
        <f aca="true" t="shared" si="3" ref="O17:O23">SUM(M17:N17)</f>
        <v>6</v>
      </c>
      <c r="P17" s="12">
        <f>+P18+P21+P22+P23</f>
        <v>4.9</v>
      </c>
      <c r="Q17" s="12">
        <f>+Q18+Q21+Q22+Q23</f>
        <v>2</v>
      </c>
      <c r="R17" s="12">
        <f aca="true" t="shared" si="4" ref="R17:R23">SUM(P17:Q17)</f>
        <v>6.9</v>
      </c>
      <c r="S17" s="12">
        <f>+S18+S21+S22+S23</f>
        <v>3.3</v>
      </c>
      <c r="T17" s="12">
        <f>+T18+T21+T22+T23</f>
        <v>1.7</v>
      </c>
      <c r="U17" s="12">
        <f aca="true" t="shared" si="5" ref="U17:U23">SUM(S17:T17)</f>
        <v>5</v>
      </c>
      <c r="V17" s="12">
        <f>+V18+V21+V22+V23</f>
        <v>2.4</v>
      </c>
      <c r="W17" s="12">
        <f>+W18+W21+W22+W23</f>
        <v>1.5</v>
      </c>
      <c r="X17" s="12">
        <f>SUM(V17:W17)</f>
        <v>3.9</v>
      </c>
      <c r="Y17" s="12">
        <f>+Y18+Y21+Y22+Y23</f>
        <v>4.3999999999999995</v>
      </c>
      <c r="Z17" s="12">
        <f>+Z18+Z21+Z22+Z23</f>
        <v>1.3</v>
      </c>
      <c r="AA17" s="12">
        <f aca="true" t="shared" si="6" ref="AA17:AA23">SUM(Y17:Z17)</f>
        <v>5.699999999999999</v>
      </c>
      <c r="AB17" s="12">
        <f>+AB18+AB21+AB22+AB23</f>
        <v>3.8000000000000003</v>
      </c>
      <c r="AC17" s="12">
        <f>+AC18+AC21+AC22+AC23</f>
        <v>0.8999999999999999</v>
      </c>
      <c r="AD17" s="12">
        <f aca="true" t="shared" si="7" ref="AD17:AD23">SUM(AB17:AC17)</f>
        <v>4.7</v>
      </c>
      <c r="AE17" s="12">
        <f>+AE18+AE21+AE22+AE23</f>
        <v>2.5</v>
      </c>
      <c r="AF17" s="12">
        <f>+AF18+AF21+AF22+AF23</f>
        <v>0.6000000000000001</v>
      </c>
      <c r="AG17" s="12">
        <f aca="true" t="shared" si="8" ref="AG17:AG23">SUM(AE17:AF17)</f>
        <v>3.1</v>
      </c>
      <c r="AH17" s="12">
        <f>+AH18+AH21+AH22+AH23</f>
        <v>2.6</v>
      </c>
      <c r="AI17" s="12">
        <f>+AI18+AI21+AI22+AI23</f>
        <v>0.6</v>
      </c>
      <c r="AJ17" s="12">
        <f aca="true" t="shared" si="9" ref="AJ17:AJ23">SUM(AH17:AI17)</f>
        <v>3.2</v>
      </c>
      <c r="AK17" s="12">
        <f>+AK18+AK21+AK22+AK23</f>
        <v>2.6</v>
      </c>
      <c r="AL17" s="12">
        <f>+AL18+AL21+AL22+AL23</f>
        <v>1.2999999999999998</v>
      </c>
      <c r="AM17" s="12">
        <f aca="true" t="shared" si="10" ref="AM17:AM23">SUM(AK17:AL17)</f>
        <v>3.9</v>
      </c>
      <c r="AN17" s="16">
        <f>AN18+AN21+AN22+AN23</f>
        <v>39.300000000000004</v>
      </c>
      <c r="AO17" s="16">
        <f>AO18+AO21+AO22+AO23</f>
        <v>13.899999999999999</v>
      </c>
      <c r="AP17" s="12">
        <f>AP18+AP21+AP22+AP23</f>
        <v>53.20000000000001</v>
      </c>
      <c r="AQ17" s="89" t="s">
        <v>7</v>
      </c>
      <c r="AR17" s="90"/>
      <c r="AS17" s="81"/>
    </row>
    <row r="18" spans="1:45" ht="18" customHeight="1">
      <c r="A18" s="14"/>
      <c r="B18" s="91" t="s">
        <v>33</v>
      </c>
      <c r="C18" s="92"/>
      <c r="D18" s="16">
        <f>+D19+D20</f>
        <v>2.6</v>
      </c>
      <c r="E18" s="16">
        <f>+E19+E20</f>
        <v>0.3</v>
      </c>
      <c r="F18" s="16">
        <f t="shared" si="0"/>
        <v>2.9</v>
      </c>
      <c r="G18" s="16">
        <f>+G19+G20</f>
        <v>3.4</v>
      </c>
      <c r="H18" s="16">
        <f>+H19+H20</f>
        <v>0.3</v>
      </c>
      <c r="I18" s="16">
        <f t="shared" si="1"/>
        <v>3.6999999999999997</v>
      </c>
      <c r="J18" s="16">
        <f>+J19+J20</f>
        <v>2.6</v>
      </c>
      <c r="K18" s="16">
        <f>+K19+K20</f>
        <v>0.3</v>
      </c>
      <c r="L18" s="16">
        <f t="shared" si="2"/>
        <v>2.9</v>
      </c>
      <c r="M18" s="16">
        <f>+M19+M20</f>
        <v>3</v>
      </c>
      <c r="N18" s="16">
        <f>+N19+N20</f>
        <v>0.4</v>
      </c>
      <c r="O18" s="16">
        <f t="shared" si="3"/>
        <v>3.4</v>
      </c>
      <c r="P18" s="16">
        <f>+P19+P20</f>
        <v>3.7</v>
      </c>
      <c r="Q18" s="16">
        <f>+Q19+Q20</f>
        <v>0.4</v>
      </c>
      <c r="R18" s="16">
        <f t="shared" si="4"/>
        <v>4.1000000000000005</v>
      </c>
      <c r="S18" s="16">
        <f>+S19+S20</f>
        <v>2.8</v>
      </c>
      <c r="T18" s="16">
        <f>+T19+T20</f>
        <v>0.3</v>
      </c>
      <c r="U18" s="16">
        <f t="shared" si="5"/>
        <v>3.0999999999999996</v>
      </c>
      <c r="V18" s="16">
        <f>+V19+V20</f>
        <v>2.3</v>
      </c>
      <c r="W18" s="16">
        <f>+W19+W20</f>
        <v>0.4</v>
      </c>
      <c r="X18" s="16">
        <f>SUM(V18:W18)</f>
        <v>2.6999999999999997</v>
      </c>
      <c r="Y18" s="16">
        <f>+Y19+Y20</f>
        <v>4.3</v>
      </c>
      <c r="Z18" s="16">
        <f>+Z19+Z20</f>
        <v>0.4</v>
      </c>
      <c r="AA18" s="16">
        <f t="shared" si="6"/>
        <v>4.7</v>
      </c>
      <c r="AB18" s="16">
        <f>+AB19+AB20</f>
        <v>3.7</v>
      </c>
      <c r="AC18" s="16">
        <f>+AC19+AC20</f>
        <v>0.4</v>
      </c>
      <c r="AD18" s="16">
        <f t="shared" si="7"/>
        <v>4.1000000000000005</v>
      </c>
      <c r="AE18" s="16">
        <f>+AE19+AE20</f>
        <v>2.5</v>
      </c>
      <c r="AF18" s="16">
        <f>+AF19+AF20</f>
        <v>0.4</v>
      </c>
      <c r="AG18" s="16">
        <f t="shared" si="8"/>
        <v>2.9</v>
      </c>
      <c r="AH18" s="16">
        <f>+AH19+AH20</f>
        <v>2.5</v>
      </c>
      <c r="AI18" s="16">
        <f>+AI19+AI20</f>
        <v>0.5</v>
      </c>
      <c r="AJ18" s="16">
        <f t="shared" si="9"/>
        <v>3</v>
      </c>
      <c r="AK18" s="16">
        <f>+AK19+AK20</f>
        <v>2.5</v>
      </c>
      <c r="AL18" s="16">
        <f>+AL19+AL20</f>
        <v>0.5</v>
      </c>
      <c r="AM18" s="16">
        <f t="shared" si="10"/>
        <v>3</v>
      </c>
      <c r="AN18" s="16">
        <f>SUM(AN19:AN20)</f>
        <v>35.900000000000006</v>
      </c>
      <c r="AO18" s="16">
        <f>SUM(AO19:AO20)</f>
        <v>4.6</v>
      </c>
      <c r="AP18" s="12">
        <f aca="true" t="shared" si="11" ref="AP18:AP23">SUM(AN18:AO18)</f>
        <v>40.50000000000001</v>
      </c>
      <c r="AQ18" s="116" t="s">
        <v>34</v>
      </c>
      <c r="AR18" s="94"/>
      <c r="AS18" s="18"/>
    </row>
    <row r="19" spans="1:45" ht="18" customHeight="1">
      <c r="A19" s="14"/>
      <c r="B19" s="21"/>
      <c r="C19" s="22" t="s">
        <v>102</v>
      </c>
      <c r="D19" s="16">
        <v>2.6</v>
      </c>
      <c r="E19" s="16">
        <v>0</v>
      </c>
      <c r="F19" s="16">
        <f t="shared" si="0"/>
        <v>2.6</v>
      </c>
      <c r="G19" s="16">
        <v>3.4</v>
      </c>
      <c r="H19" s="16">
        <v>0</v>
      </c>
      <c r="I19" s="16">
        <f t="shared" si="1"/>
        <v>3.4</v>
      </c>
      <c r="J19" s="16">
        <v>2.6</v>
      </c>
      <c r="K19" s="16">
        <v>0</v>
      </c>
      <c r="L19" s="16">
        <f t="shared" si="2"/>
        <v>2.6</v>
      </c>
      <c r="M19" s="16">
        <v>3</v>
      </c>
      <c r="N19" s="16">
        <v>0</v>
      </c>
      <c r="O19" s="16">
        <f t="shared" si="3"/>
        <v>3</v>
      </c>
      <c r="P19" s="16">
        <v>3.7</v>
      </c>
      <c r="Q19" s="16">
        <v>0</v>
      </c>
      <c r="R19" s="16">
        <f t="shared" si="4"/>
        <v>3.7</v>
      </c>
      <c r="S19" s="16">
        <v>2.8</v>
      </c>
      <c r="T19" s="16">
        <v>0</v>
      </c>
      <c r="U19" s="16">
        <f t="shared" si="5"/>
        <v>2.8</v>
      </c>
      <c r="V19" s="16">
        <v>2.3</v>
      </c>
      <c r="W19" s="16">
        <v>0</v>
      </c>
      <c r="X19" s="16">
        <f>SUM(V19:W19)</f>
        <v>2.3</v>
      </c>
      <c r="Y19" s="16">
        <v>4.3</v>
      </c>
      <c r="Z19" s="16">
        <v>0</v>
      </c>
      <c r="AA19" s="16">
        <f t="shared" si="6"/>
        <v>4.3</v>
      </c>
      <c r="AB19" s="16">
        <v>3.7</v>
      </c>
      <c r="AC19" s="16">
        <v>0</v>
      </c>
      <c r="AD19" s="16">
        <f t="shared" si="7"/>
        <v>3.7</v>
      </c>
      <c r="AE19" s="16">
        <v>2.5</v>
      </c>
      <c r="AF19" s="16">
        <v>0</v>
      </c>
      <c r="AG19" s="16">
        <f t="shared" si="8"/>
        <v>2.5</v>
      </c>
      <c r="AH19" s="16">
        <v>2.5</v>
      </c>
      <c r="AI19" s="16">
        <v>0</v>
      </c>
      <c r="AJ19" s="16">
        <f t="shared" si="9"/>
        <v>2.5</v>
      </c>
      <c r="AK19" s="16">
        <v>2.5</v>
      </c>
      <c r="AL19" s="16">
        <v>0</v>
      </c>
      <c r="AM19" s="16">
        <f t="shared" si="10"/>
        <v>2.5</v>
      </c>
      <c r="AN19" s="23">
        <f aca="true" t="shared" si="12" ref="AN19:AO23">+D19+G19+J19+M19+P19+S19+V19+Y19+AB19+AE19+AH19+AK19</f>
        <v>35.900000000000006</v>
      </c>
      <c r="AO19" s="16">
        <f t="shared" si="12"/>
        <v>0</v>
      </c>
      <c r="AP19" s="16">
        <f t="shared" si="11"/>
        <v>35.900000000000006</v>
      </c>
      <c r="AQ19" s="24" t="s">
        <v>8</v>
      </c>
      <c r="AR19" s="21"/>
      <c r="AS19" s="18"/>
    </row>
    <row r="20" spans="1:45" ht="18" customHeight="1">
      <c r="A20" s="14"/>
      <c r="B20" s="21"/>
      <c r="C20" s="25" t="s">
        <v>99</v>
      </c>
      <c r="D20" s="19">
        <v>0</v>
      </c>
      <c r="E20" s="19">
        <v>0.3</v>
      </c>
      <c r="F20" s="19">
        <f t="shared" si="0"/>
        <v>0.3</v>
      </c>
      <c r="G20" s="19">
        <v>0</v>
      </c>
      <c r="H20" s="19">
        <v>0.3</v>
      </c>
      <c r="I20" s="19">
        <f t="shared" si="1"/>
        <v>0.3</v>
      </c>
      <c r="J20" s="19">
        <v>0</v>
      </c>
      <c r="K20" s="19">
        <v>0.3</v>
      </c>
      <c r="L20" s="19">
        <f t="shared" si="2"/>
        <v>0.3</v>
      </c>
      <c r="M20" s="19">
        <v>0</v>
      </c>
      <c r="N20" s="19">
        <v>0.4</v>
      </c>
      <c r="O20" s="19">
        <f t="shared" si="3"/>
        <v>0.4</v>
      </c>
      <c r="P20" s="19">
        <v>0</v>
      </c>
      <c r="Q20" s="19">
        <v>0.4</v>
      </c>
      <c r="R20" s="19">
        <f t="shared" si="4"/>
        <v>0.4</v>
      </c>
      <c r="S20" s="19">
        <v>0</v>
      </c>
      <c r="T20" s="19">
        <v>0.3</v>
      </c>
      <c r="U20" s="19">
        <f t="shared" si="5"/>
        <v>0.3</v>
      </c>
      <c r="V20" s="19">
        <v>0</v>
      </c>
      <c r="W20" s="19">
        <v>0.4</v>
      </c>
      <c r="X20" s="19">
        <f>SUM(V20:W20)</f>
        <v>0.4</v>
      </c>
      <c r="Y20" s="19">
        <v>0</v>
      </c>
      <c r="Z20" s="19">
        <v>0.4</v>
      </c>
      <c r="AA20" s="19">
        <f t="shared" si="6"/>
        <v>0.4</v>
      </c>
      <c r="AB20" s="19">
        <v>0</v>
      </c>
      <c r="AC20" s="19">
        <v>0.4</v>
      </c>
      <c r="AD20" s="19">
        <f t="shared" si="7"/>
        <v>0.4</v>
      </c>
      <c r="AE20" s="19">
        <v>0</v>
      </c>
      <c r="AF20" s="19">
        <v>0.4</v>
      </c>
      <c r="AG20" s="19">
        <f t="shared" si="8"/>
        <v>0.4</v>
      </c>
      <c r="AH20" s="19">
        <v>0</v>
      </c>
      <c r="AI20" s="19">
        <v>0.5</v>
      </c>
      <c r="AJ20" s="19">
        <f t="shared" si="9"/>
        <v>0.5</v>
      </c>
      <c r="AK20" s="19">
        <v>0</v>
      </c>
      <c r="AL20" s="19">
        <v>0.5</v>
      </c>
      <c r="AM20" s="19">
        <f t="shared" si="10"/>
        <v>0.5</v>
      </c>
      <c r="AN20" s="19">
        <f t="shared" si="12"/>
        <v>0</v>
      </c>
      <c r="AO20" s="19">
        <f t="shared" si="12"/>
        <v>4.6</v>
      </c>
      <c r="AP20" s="19">
        <f t="shared" si="11"/>
        <v>4.6</v>
      </c>
      <c r="AQ20" s="26" t="s">
        <v>100</v>
      </c>
      <c r="AR20" s="21"/>
      <c r="AS20" s="18"/>
    </row>
    <row r="21" spans="1:45" ht="18" customHeight="1">
      <c r="A21" s="14"/>
      <c r="B21" s="112" t="s">
        <v>9</v>
      </c>
      <c r="C21" s="113"/>
      <c r="D21" s="16">
        <v>0</v>
      </c>
      <c r="E21" s="16">
        <v>0</v>
      </c>
      <c r="F21" s="27">
        <f t="shared" si="0"/>
        <v>0</v>
      </c>
      <c r="G21" s="16">
        <v>0</v>
      </c>
      <c r="H21" s="16">
        <v>0.1</v>
      </c>
      <c r="I21" s="27">
        <f t="shared" si="1"/>
        <v>0.1</v>
      </c>
      <c r="J21" s="16">
        <v>0</v>
      </c>
      <c r="K21" s="16">
        <v>0</v>
      </c>
      <c r="L21" s="27">
        <f t="shared" si="2"/>
        <v>0</v>
      </c>
      <c r="M21" s="16">
        <v>0</v>
      </c>
      <c r="N21" s="16">
        <v>0</v>
      </c>
      <c r="O21" s="27">
        <f t="shared" si="3"/>
        <v>0</v>
      </c>
      <c r="P21" s="16">
        <v>0</v>
      </c>
      <c r="Q21" s="16">
        <v>0.1</v>
      </c>
      <c r="R21" s="27">
        <f t="shared" si="4"/>
        <v>0.1</v>
      </c>
      <c r="S21" s="16">
        <v>0</v>
      </c>
      <c r="T21" s="16">
        <v>0.2</v>
      </c>
      <c r="U21" s="27">
        <f t="shared" si="5"/>
        <v>0.2</v>
      </c>
      <c r="V21" s="16">
        <v>0</v>
      </c>
      <c r="W21" s="16">
        <v>0.2</v>
      </c>
      <c r="X21" s="27">
        <f>SUM(V21:W21)</f>
        <v>0.2</v>
      </c>
      <c r="Y21" s="16">
        <v>0</v>
      </c>
      <c r="Z21" s="16">
        <v>0.2</v>
      </c>
      <c r="AA21" s="27">
        <f>Y21+Z21</f>
        <v>0.2</v>
      </c>
      <c r="AB21" s="16">
        <v>0</v>
      </c>
      <c r="AC21" s="16">
        <v>0</v>
      </c>
      <c r="AD21" s="27">
        <f t="shared" si="7"/>
        <v>0</v>
      </c>
      <c r="AE21" s="16">
        <v>0</v>
      </c>
      <c r="AF21" s="16">
        <v>0</v>
      </c>
      <c r="AG21" s="27">
        <f t="shared" si="8"/>
        <v>0</v>
      </c>
      <c r="AH21" s="16">
        <v>0</v>
      </c>
      <c r="AI21" s="16">
        <v>0</v>
      </c>
      <c r="AJ21" s="27">
        <f t="shared" si="9"/>
        <v>0</v>
      </c>
      <c r="AK21" s="16">
        <v>0</v>
      </c>
      <c r="AL21" s="16">
        <v>0.1</v>
      </c>
      <c r="AM21" s="27">
        <f t="shared" si="10"/>
        <v>0.1</v>
      </c>
      <c r="AN21" s="27">
        <f t="shared" si="12"/>
        <v>0</v>
      </c>
      <c r="AO21" s="17">
        <f t="shared" si="12"/>
        <v>0.9</v>
      </c>
      <c r="AP21" s="16">
        <f t="shared" si="11"/>
        <v>0.9</v>
      </c>
      <c r="AQ21" s="114" t="s">
        <v>10</v>
      </c>
      <c r="AR21" s="115"/>
      <c r="AS21" s="18"/>
    </row>
    <row r="22" spans="1:45" ht="18" customHeight="1">
      <c r="A22" s="14"/>
      <c r="B22" s="112" t="s">
        <v>11</v>
      </c>
      <c r="C22" s="113"/>
      <c r="D22" s="27">
        <v>0</v>
      </c>
      <c r="E22" s="27">
        <v>0.1</v>
      </c>
      <c r="F22" s="27">
        <f t="shared" si="0"/>
        <v>0.1</v>
      </c>
      <c r="G22" s="27">
        <v>0</v>
      </c>
      <c r="H22" s="27">
        <v>0.2</v>
      </c>
      <c r="I22" s="27">
        <f t="shared" si="1"/>
        <v>0.2</v>
      </c>
      <c r="J22" s="27">
        <v>0</v>
      </c>
      <c r="K22" s="27">
        <v>0.4</v>
      </c>
      <c r="L22" s="27">
        <f t="shared" si="2"/>
        <v>0.4</v>
      </c>
      <c r="M22" s="27">
        <v>0.4</v>
      </c>
      <c r="N22" s="27">
        <v>0.4</v>
      </c>
      <c r="O22" s="27">
        <f t="shared" si="3"/>
        <v>0.8</v>
      </c>
      <c r="P22" s="27">
        <v>0.3</v>
      </c>
      <c r="Q22" s="27">
        <v>0.6</v>
      </c>
      <c r="R22" s="27">
        <f t="shared" si="4"/>
        <v>0.8999999999999999</v>
      </c>
      <c r="S22" s="27">
        <v>0.2</v>
      </c>
      <c r="T22" s="27">
        <v>0.9</v>
      </c>
      <c r="U22" s="27">
        <f t="shared" si="5"/>
        <v>1.1</v>
      </c>
      <c r="V22" s="27">
        <v>0.1</v>
      </c>
      <c r="W22" s="27">
        <v>0.7</v>
      </c>
      <c r="X22" s="27">
        <f>V22+W22</f>
        <v>0.7999999999999999</v>
      </c>
      <c r="Y22" s="27">
        <v>0.1</v>
      </c>
      <c r="Z22" s="27">
        <v>0.7</v>
      </c>
      <c r="AA22" s="27">
        <f t="shared" si="6"/>
        <v>0.7999999999999999</v>
      </c>
      <c r="AB22" s="27">
        <v>0.1</v>
      </c>
      <c r="AC22" s="27">
        <v>0.3</v>
      </c>
      <c r="AD22" s="27">
        <f t="shared" si="7"/>
        <v>0.4</v>
      </c>
      <c r="AE22" s="27">
        <v>0</v>
      </c>
      <c r="AF22" s="27">
        <v>0.2</v>
      </c>
      <c r="AG22" s="27">
        <f t="shared" si="8"/>
        <v>0.2</v>
      </c>
      <c r="AH22" s="27">
        <v>0.1</v>
      </c>
      <c r="AI22" s="27">
        <v>0.1</v>
      </c>
      <c r="AJ22" s="27">
        <f t="shared" si="9"/>
        <v>0.2</v>
      </c>
      <c r="AK22" s="27">
        <v>0.1</v>
      </c>
      <c r="AL22" s="27">
        <v>0.1</v>
      </c>
      <c r="AM22" s="27">
        <f t="shared" si="10"/>
        <v>0.2</v>
      </c>
      <c r="AN22" s="17">
        <f t="shared" si="12"/>
        <v>1.4000000000000001</v>
      </c>
      <c r="AO22" s="17">
        <f t="shared" si="12"/>
        <v>4.699999999999999</v>
      </c>
      <c r="AP22" s="27">
        <f t="shared" si="11"/>
        <v>6.1</v>
      </c>
      <c r="AQ22" s="114" t="s">
        <v>12</v>
      </c>
      <c r="AR22" s="115"/>
      <c r="AS22" s="18"/>
    </row>
    <row r="23" spans="1:45" ht="18" customHeight="1">
      <c r="A23" s="14"/>
      <c r="B23" s="82" t="s">
        <v>42</v>
      </c>
      <c r="C23" s="83"/>
      <c r="D23" s="19">
        <v>0</v>
      </c>
      <c r="E23" s="19">
        <v>0</v>
      </c>
      <c r="F23" s="19">
        <f t="shared" si="0"/>
        <v>0</v>
      </c>
      <c r="G23" s="19">
        <v>0</v>
      </c>
      <c r="H23" s="19">
        <v>0</v>
      </c>
      <c r="I23" s="19">
        <f t="shared" si="1"/>
        <v>0</v>
      </c>
      <c r="J23" s="19">
        <v>0.2</v>
      </c>
      <c r="K23" s="19">
        <v>0.3</v>
      </c>
      <c r="L23" s="19">
        <f t="shared" si="2"/>
        <v>0.5</v>
      </c>
      <c r="M23" s="19">
        <v>0.6</v>
      </c>
      <c r="N23" s="19">
        <v>1.2</v>
      </c>
      <c r="O23" s="19">
        <f t="shared" si="3"/>
        <v>1.7999999999999998</v>
      </c>
      <c r="P23" s="19">
        <v>0.9</v>
      </c>
      <c r="Q23" s="19">
        <v>0.9</v>
      </c>
      <c r="R23" s="19">
        <f t="shared" si="4"/>
        <v>1.8</v>
      </c>
      <c r="S23" s="19">
        <v>0.3</v>
      </c>
      <c r="T23" s="19">
        <v>0.3</v>
      </c>
      <c r="U23" s="19">
        <f t="shared" si="5"/>
        <v>0.6</v>
      </c>
      <c r="V23" s="19">
        <v>0</v>
      </c>
      <c r="W23" s="19">
        <v>0.2</v>
      </c>
      <c r="X23" s="19">
        <f>+W23+V23</f>
        <v>0.2</v>
      </c>
      <c r="Y23" s="19">
        <v>0</v>
      </c>
      <c r="Z23" s="19">
        <v>0</v>
      </c>
      <c r="AA23" s="19">
        <f t="shared" si="6"/>
        <v>0</v>
      </c>
      <c r="AB23" s="19">
        <v>0</v>
      </c>
      <c r="AC23" s="19">
        <v>0.2</v>
      </c>
      <c r="AD23" s="19">
        <f t="shared" si="7"/>
        <v>0.2</v>
      </c>
      <c r="AE23" s="19">
        <v>0</v>
      </c>
      <c r="AF23" s="19">
        <v>0</v>
      </c>
      <c r="AG23" s="19">
        <f t="shared" si="8"/>
        <v>0</v>
      </c>
      <c r="AH23" s="19">
        <v>0</v>
      </c>
      <c r="AI23" s="19">
        <v>0</v>
      </c>
      <c r="AJ23" s="19">
        <f t="shared" si="9"/>
        <v>0</v>
      </c>
      <c r="AK23" s="19">
        <v>0</v>
      </c>
      <c r="AL23" s="19">
        <v>0.6</v>
      </c>
      <c r="AM23" s="19">
        <f t="shared" si="10"/>
        <v>0.6</v>
      </c>
      <c r="AN23" s="20">
        <f t="shared" si="12"/>
        <v>2</v>
      </c>
      <c r="AO23" s="20">
        <f t="shared" si="12"/>
        <v>3.7</v>
      </c>
      <c r="AP23" s="19">
        <f t="shared" si="11"/>
        <v>5.7</v>
      </c>
      <c r="AQ23" s="106" t="s">
        <v>44</v>
      </c>
      <c r="AR23" s="85"/>
      <c r="AS23" s="18"/>
    </row>
    <row r="24" spans="1:45" ht="18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8"/>
    </row>
    <row r="25" spans="1:45" ht="18" customHeight="1">
      <c r="A25" s="28" t="s">
        <v>50</v>
      </c>
      <c r="B25" s="29"/>
      <c r="C25" s="29"/>
      <c r="D25" s="12">
        <f aca="true" t="shared" si="13" ref="D25:AM25">+D26+D29</f>
        <v>0</v>
      </c>
      <c r="E25" s="12">
        <f t="shared" si="13"/>
        <v>0</v>
      </c>
      <c r="F25" s="12">
        <f t="shared" si="13"/>
        <v>0</v>
      </c>
      <c r="G25" s="12">
        <f t="shared" si="13"/>
        <v>0</v>
      </c>
      <c r="H25" s="1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0</v>
      </c>
      <c r="L25" s="12">
        <f t="shared" si="13"/>
        <v>0</v>
      </c>
      <c r="M25" s="12">
        <f t="shared" si="13"/>
        <v>0</v>
      </c>
      <c r="N25" s="12">
        <f t="shared" si="13"/>
        <v>0</v>
      </c>
      <c r="O25" s="12">
        <f t="shared" si="13"/>
        <v>0</v>
      </c>
      <c r="P25" s="12">
        <f t="shared" si="13"/>
        <v>0</v>
      </c>
      <c r="Q25" s="12">
        <f t="shared" si="13"/>
        <v>0</v>
      </c>
      <c r="R25" s="12">
        <f t="shared" si="13"/>
        <v>0</v>
      </c>
      <c r="S25" s="12">
        <f t="shared" si="13"/>
        <v>0</v>
      </c>
      <c r="T25" s="12">
        <f t="shared" si="13"/>
        <v>0.1</v>
      </c>
      <c r="U25" s="12">
        <f t="shared" si="13"/>
        <v>0.1</v>
      </c>
      <c r="V25" s="12">
        <f t="shared" si="13"/>
        <v>0</v>
      </c>
      <c r="W25" s="12">
        <f t="shared" si="13"/>
        <v>0</v>
      </c>
      <c r="X25" s="12">
        <f t="shared" si="13"/>
        <v>0</v>
      </c>
      <c r="Y25" s="12">
        <f t="shared" si="13"/>
        <v>0</v>
      </c>
      <c r="Z25" s="12">
        <f t="shared" si="13"/>
        <v>0</v>
      </c>
      <c r="AA25" s="12">
        <f t="shared" si="13"/>
        <v>0</v>
      </c>
      <c r="AB25" s="12">
        <f t="shared" si="13"/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F25" s="12">
        <f t="shared" si="13"/>
        <v>0</v>
      </c>
      <c r="AG25" s="12">
        <f t="shared" si="13"/>
        <v>0</v>
      </c>
      <c r="AH25" s="12">
        <f t="shared" si="13"/>
        <v>0</v>
      </c>
      <c r="AI25" s="12">
        <f t="shared" si="13"/>
        <v>0</v>
      </c>
      <c r="AJ25" s="12">
        <f t="shared" si="13"/>
        <v>0</v>
      </c>
      <c r="AK25" s="12">
        <f t="shared" si="13"/>
        <v>0</v>
      </c>
      <c r="AL25" s="12">
        <f t="shared" si="13"/>
        <v>0</v>
      </c>
      <c r="AM25" s="12">
        <f t="shared" si="13"/>
        <v>0</v>
      </c>
      <c r="AN25" s="16">
        <f aca="true" t="shared" si="14" ref="AN25:AO31">+D25+G25+J25+M25+P25+S25+V25+Y25+AB25+AE25+AH25+AK25</f>
        <v>0</v>
      </c>
      <c r="AO25" s="16">
        <f t="shared" si="14"/>
        <v>0.1</v>
      </c>
      <c r="AP25" s="12">
        <f>+AP26+AP29</f>
        <v>0.1</v>
      </c>
      <c r="AQ25" s="90" t="s">
        <v>59</v>
      </c>
      <c r="AR25" s="90"/>
      <c r="AS25" s="81"/>
    </row>
    <row r="26" spans="1:45" ht="18" customHeight="1">
      <c r="A26" s="28"/>
      <c r="B26" s="30" t="s">
        <v>54</v>
      </c>
      <c r="C26" s="31"/>
      <c r="D26" s="16">
        <f aca="true" t="shared" si="15" ref="D26:AM26">+D27+D28</f>
        <v>0</v>
      </c>
      <c r="E26" s="16">
        <f t="shared" si="15"/>
        <v>0</v>
      </c>
      <c r="F26" s="16">
        <f t="shared" si="15"/>
        <v>0</v>
      </c>
      <c r="G26" s="16">
        <f t="shared" si="15"/>
        <v>0</v>
      </c>
      <c r="H26" s="16">
        <f t="shared" si="15"/>
        <v>0</v>
      </c>
      <c r="I26" s="16">
        <f t="shared" si="15"/>
        <v>0</v>
      </c>
      <c r="J26" s="16">
        <f t="shared" si="15"/>
        <v>0</v>
      </c>
      <c r="K26" s="16">
        <f t="shared" si="15"/>
        <v>0</v>
      </c>
      <c r="L26" s="16">
        <f t="shared" si="15"/>
        <v>0</v>
      </c>
      <c r="M26" s="16">
        <f t="shared" si="15"/>
        <v>0</v>
      </c>
      <c r="N26" s="16">
        <f t="shared" si="15"/>
        <v>0</v>
      </c>
      <c r="O26" s="16">
        <f t="shared" si="15"/>
        <v>0</v>
      </c>
      <c r="P26" s="16">
        <f t="shared" si="15"/>
        <v>0</v>
      </c>
      <c r="Q26" s="16">
        <f t="shared" si="15"/>
        <v>0</v>
      </c>
      <c r="R26" s="16">
        <f t="shared" si="15"/>
        <v>0</v>
      </c>
      <c r="S26" s="16">
        <f t="shared" si="15"/>
        <v>0</v>
      </c>
      <c r="T26" s="16">
        <f t="shared" si="15"/>
        <v>0</v>
      </c>
      <c r="U26" s="16">
        <f t="shared" si="15"/>
        <v>0</v>
      </c>
      <c r="V26" s="16">
        <f t="shared" si="15"/>
        <v>0</v>
      </c>
      <c r="W26" s="16">
        <f t="shared" si="15"/>
        <v>0</v>
      </c>
      <c r="X26" s="16">
        <f t="shared" si="15"/>
        <v>0</v>
      </c>
      <c r="Y26" s="16">
        <f t="shared" si="15"/>
        <v>0</v>
      </c>
      <c r="Z26" s="16">
        <f t="shared" si="15"/>
        <v>0</v>
      </c>
      <c r="AA26" s="16">
        <f t="shared" si="15"/>
        <v>0</v>
      </c>
      <c r="AB26" s="16">
        <f t="shared" si="15"/>
        <v>0</v>
      </c>
      <c r="AC26" s="16">
        <f t="shared" si="15"/>
        <v>0</v>
      </c>
      <c r="AD26" s="16">
        <f t="shared" si="15"/>
        <v>0</v>
      </c>
      <c r="AE26" s="16">
        <f t="shared" si="15"/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6">
        <f t="shared" si="15"/>
        <v>0</v>
      </c>
      <c r="AL26" s="16">
        <f t="shared" si="15"/>
        <v>0</v>
      </c>
      <c r="AM26" s="16">
        <f t="shared" si="15"/>
        <v>0</v>
      </c>
      <c r="AN26" s="12">
        <f t="shared" si="14"/>
        <v>0</v>
      </c>
      <c r="AO26" s="12">
        <f t="shared" si="14"/>
        <v>0</v>
      </c>
      <c r="AP26" s="12">
        <v>0</v>
      </c>
      <c r="AQ26" s="110" t="s">
        <v>58</v>
      </c>
      <c r="AR26" s="111"/>
      <c r="AS26" s="18"/>
    </row>
    <row r="27" spans="1:45" ht="18" customHeight="1">
      <c r="A27" s="28"/>
      <c r="B27" s="33"/>
      <c r="C27" s="34" t="s">
        <v>18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16">
        <f t="shared" si="14"/>
        <v>0</v>
      </c>
      <c r="AO27" s="16">
        <f t="shared" si="14"/>
        <v>0</v>
      </c>
      <c r="AP27" s="27">
        <f>SUM(AN27:AO27)</f>
        <v>0</v>
      </c>
      <c r="AQ27" s="32" t="s">
        <v>40</v>
      </c>
      <c r="AR27" s="36"/>
      <c r="AS27" s="18"/>
    </row>
    <row r="28" spans="1:45" ht="18" customHeight="1">
      <c r="A28" s="28"/>
      <c r="B28" s="33"/>
      <c r="C28" s="37" t="s">
        <v>19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19">
        <f t="shared" si="14"/>
        <v>0</v>
      </c>
      <c r="AO28" s="19">
        <f t="shared" si="14"/>
        <v>0</v>
      </c>
      <c r="AP28" s="19">
        <f>SUM(AN28:AO28)</f>
        <v>0</v>
      </c>
      <c r="AQ28" s="39" t="s">
        <v>41</v>
      </c>
      <c r="AR28" s="40"/>
      <c r="AS28" s="18"/>
    </row>
    <row r="29" spans="1:45" ht="18" customHeight="1">
      <c r="A29" s="28"/>
      <c r="B29" s="41" t="s">
        <v>45</v>
      </c>
      <c r="C29" s="42"/>
      <c r="D29" s="27">
        <f aca="true" t="shared" si="16" ref="D29:AM29">+D30+D31</f>
        <v>0</v>
      </c>
      <c r="E29" s="27">
        <f t="shared" si="16"/>
        <v>0</v>
      </c>
      <c r="F29" s="27">
        <f t="shared" si="16"/>
        <v>0</v>
      </c>
      <c r="G29" s="27">
        <f t="shared" si="16"/>
        <v>0</v>
      </c>
      <c r="H29" s="27">
        <f t="shared" si="16"/>
        <v>0</v>
      </c>
      <c r="I29" s="27">
        <f t="shared" si="16"/>
        <v>0</v>
      </c>
      <c r="J29" s="27">
        <f t="shared" si="16"/>
        <v>0</v>
      </c>
      <c r="K29" s="27">
        <f t="shared" si="16"/>
        <v>0</v>
      </c>
      <c r="L29" s="27">
        <f t="shared" si="16"/>
        <v>0</v>
      </c>
      <c r="M29" s="27">
        <f t="shared" si="16"/>
        <v>0</v>
      </c>
      <c r="N29" s="27">
        <f t="shared" si="16"/>
        <v>0</v>
      </c>
      <c r="O29" s="27">
        <f t="shared" si="16"/>
        <v>0</v>
      </c>
      <c r="P29" s="27">
        <f t="shared" si="16"/>
        <v>0</v>
      </c>
      <c r="Q29" s="27">
        <f t="shared" si="16"/>
        <v>0</v>
      </c>
      <c r="R29" s="27">
        <f t="shared" si="16"/>
        <v>0</v>
      </c>
      <c r="S29" s="27">
        <f t="shared" si="16"/>
        <v>0</v>
      </c>
      <c r="T29" s="27">
        <f t="shared" si="16"/>
        <v>0.1</v>
      </c>
      <c r="U29" s="43">
        <f t="shared" si="16"/>
        <v>0.1</v>
      </c>
      <c r="V29" s="27">
        <f t="shared" si="16"/>
        <v>0</v>
      </c>
      <c r="W29" s="27">
        <f t="shared" si="16"/>
        <v>0</v>
      </c>
      <c r="X29" s="27">
        <f t="shared" si="16"/>
        <v>0</v>
      </c>
      <c r="Y29" s="27">
        <f t="shared" si="16"/>
        <v>0</v>
      </c>
      <c r="Z29" s="27">
        <f t="shared" si="16"/>
        <v>0</v>
      </c>
      <c r="AA29" s="27">
        <f t="shared" si="16"/>
        <v>0</v>
      </c>
      <c r="AB29" s="27">
        <f t="shared" si="16"/>
        <v>0</v>
      </c>
      <c r="AC29" s="27">
        <f t="shared" si="16"/>
        <v>0</v>
      </c>
      <c r="AD29" s="27">
        <f t="shared" si="16"/>
        <v>0</v>
      </c>
      <c r="AE29" s="27">
        <f t="shared" si="16"/>
        <v>0</v>
      </c>
      <c r="AF29" s="27">
        <f t="shared" si="16"/>
        <v>0</v>
      </c>
      <c r="AG29" s="27">
        <f t="shared" si="16"/>
        <v>0</v>
      </c>
      <c r="AH29" s="27">
        <f t="shared" si="16"/>
        <v>0</v>
      </c>
      <c r="AI29" s="27">
        <f t="shared" si="16"/>
        <v>0</v>
      </c>
      <c r="AJ29" s="27">
        <f t="shared" si="16"/>
        <v>0</v>
      </c>
      <c r="AK29" s="27">
        <f t="shared" si="16"/>
        <v>0</v>
      </c>
      <c r="AL29" s="27">
        <f t="shared" si="16"/>
        <v>0</v>
      </c>
      <c r="AM29" s="27">
        <f t="shared" si="16"/>
        <v>0</v>
      </c>
      <c r="AN29" s="16">
        <f t="shared" si="14"/>
        <v>0</v>
      </c>
      <c r="AO29" s="16">
        <f t="shared" si="14"/>
        <v>0.1</v>
      </c>
      <c r="AP29" s="27">
        <f>+AP30+AP31</f>
        <v>0.1</v>
      </c>
      <c r="AQ29" s="44"/>
      <c r="AR29" s="45" t="s">
        <v>46</v>
      </c>
      <c r="AS29" s="18"/>
    </row>
    <row r="30" spans="1:45" ht="18" customHeight="1">
      <c r="A30" s="28"/>
      <c r="B30" s="33"/>
      <c r="C30" s="34" t="s">
        <v>30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0.1</v>
      </c>
      <c r="U30" s="46">
        <f>SUM(S30:T30)</f>
        <v>0.1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16">
        <f t="shared" si="14"/>
        <v>0</v>
      </c>
      <c r="AO30" s="16">
        <f t="shared" si="14"/>
        <v>0.1</v>
      </c>
      <c r="AP30" s="47">
        <f>SUM(AN30:AO30)</f>
        <v>0.1</v>
      </c>
      <c r="AQ30" s="32" t="s">
        <v>21</v>
      </c>
      <c r="AR30" s="40"/>
      <c r="AS30" s="18"/>
    </row>
    <row r="31" spans="1:45" ht="18" customHeight="1">
      <c r="A31" s="28"/>
      <c r="B31" s="48"/>
      <c r="C31" s="37" t="s">
        <v>20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19">
        <f>SUM(S31:T31)</f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19">
        <f t="shared" si="14"/>
        <v>0</v>
      </c>
      <c r="AO31" s="19">
        <f t="shared" si="14"/>
        <v>0</v>
      </c>
      <c r="AP31" s="49">
        <f>SUM(AN31:AO31)</f>
        <v>0</v>
      </c>
      <c r="AQ31" s="39" t="s">
        <v>22</v>
      </c>
      <c r="AR31" s="50"/>
      <c r="AS31" s="18"/>
    </row>
    <row r="32" spans="1:45" ht="18" customHeight="1">
      <c r="A32" s="5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8"/>
    </row>
    <row r="33" spans="1:45" ht="18" customHeight="1">
      <c r="A33" s="109" t="s">
        <v>13</v>
      </c>
      <c r="B33" s="87"/>
      <c r="C33" s="88"/>
      <c r="D33" s="12">
        <f>SUM(D34:D35)</f>
        <v>0.2</v>
      </c>
      <c r="E33" s="12">
        <f>SUM(E34:E35)</f>
        <v>-0.3</v>
      </c>
      <c r="F33" s="12">
        <f>SUM(D33:E33)</f>
        <v>-0.09999999999999998</v>
      </c>
      <c r="G33" s="12">
        <f>SUM(G34:G35)</f>
        <v>0.4</v>
      </c>
      <c r="H33" s="12">
        <f>SUM(H34:H35)</f>
        <v>-0.5</v>
      </c>
      <c r="I33" s="12">
        <f>SUM(G33:H33)</f>
        <v>-0.09999999999999998</v>
      </c>
      <c r="J33" s="12">
        <f>SUM(J34:J35)</f>
        <v>0.1</v>
      </c>
      <c r="K33" s="12">
        <f>SUM(K34:K35)</f>
        <v>0.1</v>
      </c>
      <c r="L33" s="12">
        <f>SUM(J33:K33)</f>
        <v>0.2</v>
      </c>
      <c r="M33" s="12">
        <f>SUM(M34:M35)</f>
        <v>0</v>
      </c>
      <c r="N33" s="12">
        <f>SUM(N34:N35)</f>
        <v>0</v>
      </c>
      <c r="O33" s="12">
        <f>SUM(M33:N33)</f>
        <v>0</v>
      </c>
      <c r="P33" s="12">
        <f>SUM(P34:P35)</f>
        <v>0</v>
      </c>
      <c r="Q33" s="12">
        <f>SUM(Q34:Q35)</f>
        <v>0</v>
      </c>
      <c r="R33" s="12">
        <f>SUM(P33:Q33)</f>
        <v>0</v>
      </c>
      <c r="S33" s="12">
        <f>SUM(S34:S35)</f>
        <v>0.30000000000000004</v>
      </c>
      <c r="T33" s="12">
        <f>SUM(T34:T35)</f>
        <v>-0.2</v>
      </c>
      <c r="U33" s="12">
        <f>SUM(S33:T33)</f>
        <v>0.10000000000000003</v>
      </c>
      <c r="V33" s="12">
        <f>SUM(V34:V35)</f>
        <v>0</v>
      </c>
      <c r="W33" s="12">
        <f>SUM(W34:W35)</f>
        <v>0</v>
      </c>
      <c r="X33" s="12">
        <f>SUM(X34:X35)</f>
        <v>0</v>
      </c>
      <c r="Y33" s="12">
        <f>SUM(Y34:Y35)</f>
        <v>0.1</v>
      </c>
      <c r="Z33" s="12">
        <f>SUM(Z34:Z35)</f>
        <v>0</v>
      </c>
      <c r="AA33" s="12">
        <f>SUM(Y33:Z33)</f>
        <v>0.1</v>
      </c>
      <c r="AB33" s="12">
        <f>SUM(AB34:AB35)</f>
        <v>0.1</v>
      </c>
      <c r="AC33" s="12">
        <f>SUM(AC34:AC35)</f>
        <v>0.1</v>
      </c>
      <c r="AD33" s="12">
        <f>SUM(AB33:AC33)</f>
        <v>0.2</v>
      </c>
      <c r="AE33" s="12">
        <f>SUM(AE34:AE35)</f>
        <v>0</v>
      </c>
      <c r="AF33" s="12">
        <f>SUM(AF34:AF35)</f>
        <v>0</v>
      </c>
      <c r="AG33" s="12">
        <f>SUM(AE33:AF33)</f>
        <v>0</v>
      </c>
      <c r="AH33" s="12">
        <f>SUM(AH34:AH35)</f>
        <v>0.1</v>
      </c>
      <c r="AI33" s="12">
        <f>SUM(AI34:AI35)</f>
        <v>-0.2</v>
      </c>
      <c r="AJ33" s="12">
        <f>SUM(AH33:AI33)</f>
        <v>-0.1</v>
      </c>
      <c r="AK33" s="12">
        <f>SUM(AK34:AK35)</f>
        <v>-0.1</v>
      </c>
      <c r="AL33" s="12">
        <f>SUM(AL34:AL35)</f>
        <v>0.2</v>
      </c>
      <c r="AM33" s="52">
        <f>SUM(AK33:AL33)</f>
        <v>0.1</v>
      </c>
      <c r="AN33" s="53">
        <f>SUM(AN34:AN35)</f>
        <v>1.2</v>
      </c>
      <c r="AO33" s="54">
        <f>SUM(AO34:AO35)</f>
        <v>-0.8</v>
      </c>
      <c r="AP33" s="55">
        <f>SUM(AP34:AP35)</f>
        <v>0.3999999999999999</v>
      </c>
      <c r="AQ33" s="90" t="s">
        <v>14</v>
      </c>
      <c r="AR33" s="90"/>
      <c r="AS33" s="81"/>
    </row>
    <row r="34" spans="1:45" ht="18" customHeight="1">
      <c r="A34" s="51">
        <v>0</v>
      </c>
      <c r="B34" s="91" t="s">
        <v>31</v>
      </c>
      <c r="C34" s="92"/>
      <c r="D34" s="16">
        <v>0</v>
      </c>
      <c r="E34" s="27">
        <v>0</v>
      </c>
      <c r="F34" s="16">
        <f>SUM(D34:E34)</f>
        <v>0</v>
      </c>
      <c r="G34" s="16">
        <v>0.1</v>
      </c>
      <c r="H34" s="27">
        <v>0</v>
      </c>
      <c r="I34" s="16">
        <f>SUM(G34:H34)</f>
        <v>0.1</v>
      </c>
      <c r="J34" s="16">
        <v>0.1</v>
      </c>
      <c r="K34" s="27">
        <v>0.1</v>
      </c>
      <c r="L34" s="16">
        <f>SUM(J34:K34)</f>
        <v>0.2</v>
      </c>
      <c r="M34" s="16">
        <v>0</v>
      </c>
      <c r="N34" s="27">
        <v>0</v>
      </c>
      <c r="O34" s="16">
        <f>SUM(M34:N34)</f>
        <v>0</v>
      </c>
      <c r="P34" s="16">
        <v>0</v>
      </c>
      <c r="Q34" s="27">
        <v>0</v>
      </c>
      <c r="R34" s="16">
        <f>SUM(P34:Q34)</f>
        <v>0</v>
      </c>
      <c r="S34" s="16">
        <v>0.1</v>
      </c>
      <c r="T34" s="27">
        <v>0</v>
      </c>
      <c r="U34" s="16">
        <f>SUM(S34:T34)</f>
        <v>0.1</v>
      </c>
      <c r="V34" s="16">
        <v>0</v>
      </c>
      <c r="W34" s="27">
        <v>0</v>
      </c>
      <c r="X34" s="16">
        <f>SUM(V34:W34)</f>
        <v>0</v>
      </c>
      <c r="Y34" s="16">
        <v>0</v>
      </c>
      <c r="Z34" s="27">
        <v>0</v>
      </c>
      <c r="AA34" s="16">
        <f>SUM(Y34:Z34)</f>
        <v>0</v>
      </c>
      <c r="AB34" s="16">
        <v>0</v>
      </c>
      <c r="AC34" s="27">
        <v>0.1</v>
      </c>
      <c r="AD34" s="16">
        <f>SUM(AB34:AC34)</f>
        <v>0.1</v>
      </c>
      <c r="AE34" s="16">
        <v>0</v>
      </c>
      <c r="AF34" s="27">
        <v>-0.1</v>
      </c>
      <c r="AG34" s="16">
        <f>SUM(AE34:AF34)</f>
        <v>-0.1</v>
      </c>
      <c r="AH34" s="16">
        <v>0</v>
      </c>
      <c r="AI34" s="56">
        <v>-0.1</v>
      </c>
      <c r="AJ34" s="57">
        <f>SUM(AH34:AI34)</f>
        <v>-0.1</v>
      </c>
      <c r="AK34" s="16">
        <v>0</v>
      </c>
      <c r="AL34" s="27">
        <v>0.2</v>
      </c>
      <c r="AM34" s="66">
        <f>SUM(AK34:AL34)</f>
        <v>0.2</v>
      </c>
      <c r="AN34" s="35">
        <f>+D34+G34+J34+M34+P34+S34+V34+Y34+AB34+AE34+AH34+AK34</f>
        <v>0.30000000000000004</v>
      </c>
      <c r="AO34" s="16">
        <f>+E34+H34+K34+N34+Q34+T34+W34+Z34+AC34+AF34+AI34+AL34</f>
        <v>0.2</v>
      </c>
      <c r="AP34" s="58">
        <f>SUM(AN34:AO34)</f>
        <v>0.5</v>
      </c>
      <c r="AQ34" s="93" t="s">
        <v>32</v>
      </c>
      <c r="AR34" s="94"/>
      <c r="AS34" s="18"/>
    </row>
    <row r="35" spans="1:45" ht="18" customHeight="1">
      <c r="A35" s="51"/>
      <c r="B35" s="82" t="s">
        <v>55</v>
      </c>
      <c r="C35" s="83"/>
      <c r="D35" s="19">
        <v>0.2</v>
      </c>
      <c r="E35" s="19">
        <v>-0.3</v>
      </c>
      <c r="F35" s="19">
        <f>SUM(D35:E35)</f>
        <v>-0.09999999999999998</v>
      </c>
      <c r="G35" s="19">
        <v>0.3</v>
      </c>
      <c r="H35" s="19">
        <v>-0.5</v>
      </c>
      <c r="I35" s="19">
        <f>SUM(G35:H35)</f>
        <v>-0.2</v>
      </c>
      <c r="J35" s="19">
        <v>0</v>
      </c>
      <c r="K35" s="19">
        <v>0</v>
      </c>
      <c r="L35" s="19">
        <f>SUM(J35:K35)</f>
        <v>0</v>
      </c>
      <c r="M35" s="19">
        <v>0</v>
      </c>
      <c r="N35" s="19">
        <v>0</v>
      </c>
      <c r="O35" s="19">
        <f>SUM(M35:N35)</f>
        <v>0</v>
      </c>
      <c r="P35" s="19">
        <v>0</v>
      </c>
      <c r="Q35" s="19">
        <v>0</v>
      </c>
      <c r="R35" s="19">
        <f>SUM(P35:Q35)</f>
        <v>0</v>
      </c>
      <c r="S35" s="19">
        <v>0.2</v>
      </c>
      <c r="T35" s="19">
        <v>-0.2</v>
      </c>
      <c r="U35" s="19">
        <f>SUM(S35:T35)</f>
        <v>0</v>
      </c>
      <c r="V35" s="19">
        <v>0</v>
      </c>
      <c r="W35" s="19">
        <v>0</v>
      </c>
      <c r="X35" s="19">
        <f>SUM(V35:W35)</f>
        <v>0</v>
      </c>
      <c r="Y35" s="19">
        <v>0.1</v>
      </c>
      <c r="Z35" s="19">
        <v>0</v>
      </c>
      <c r="AA35" s="19">
        <f>SUM(Y35:Z35)</f>
        <v>0.1</v>
      </c>
      <c r="AB35" s="19">
        <v>0.1</v>
      </c>
      <c r="AC35" s="19">
        <v>0</v>
      </c>
      <c r="AD35" s="19">
        <f>SUM(AB35:AC35)</f>
        <v>0.1</v>
      </c>
      <c r="AE35" s="19">
        <v>0</v>
      </c>
      <c r="AF35" s="19">
        <v>0.1</v>
      </c>
      <c r="AG35" s="19">
        <f>SUM(AE35:AF35)</f>
        <v>0.1</v>
      </c>
      <c r="AH35" s="19">
        <v>0.1</v>
      </c>
      <c r="AI35" s="59">
        <v>-0.1</v>
      </c>
      <c r="AJ35" s="38">
        <f>SUM(AH35:AI35)</f>
        <v>0</v>
      </c>
      <c r="AK35" s="60">
        <v>-0.1</v>
      </c>
      <c r="AL35" s="19">
        <v>0</v>
      </c>
      <c r="AM35" s="59">
        <f>SUM(AK35:AL35)</f>
        <v>-0.1</v>
      </c>
      <c r="AN35" s="38">
        <f>+D35+G35+J35+M35+P35+S35+V35+Y35+AB35+AE35+AH35+AK35</f>
        <v>0.8999999999999999</v>
      </c>
      <c r="AO35" s="19">
        <f>+E35+H35+K35+N35+Q35+T35+W35+Z35+AC35+AF35+AI35+AL35</f>
        <v>-1</v>
      </c>
      <c r="AP35" s="19">
        <f>SUM(AN35:AO35)</f>
        <v>-0.10000000000000009</v>
      </c>
      <c r="AQ35" s="106" t="s">
        <v>57</v>
      </c>
      <c r="AR35" s="85"/>
      <c r="AS35" s="18"/>
    </row>
    <row r="36" spans="1:45" ht="18" customHeight="1">
      <c r="A36" s="51"/>
      <c r="B36" s="61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3"/>
      <c r="AO36" s="63"/>
      <c r="AP36" s="62"/>
      <c r="AQ36" s="64"/>
      <c r="AR36" s="64"/>
      <c r="AS36" s="18"/>
    </row>
    <row r="37" spans="1:45" ht="18" customHeight="1">
      <c r="A37" s="107"/>
      <c r="B37" s="108"/>
      <c r="C37" s="108"/>
      <c r="D37" s="96" t="s">
        <v>96</v>
      </c>
      <c r="E37" s="96"/>
      <c r="F37" s="96"/>
      <c r="G37" s="97" t="s">
        <v>94</v>
      </c>
      <c r="H37" s="96"/>
      <c r="I37" s="96"/>
      <c r="J37" s="96" t="s">
        <v>92</v>
      </c>
      <c r="K37" s="96"/>
      <c r="L37" s="96"/>
      <c r="M37" s="97" t="s">
        <v>90</v>
      </c>
      <c r="N37" s="96"/>
      <c r="O37" s="96"/>
      <c r="P37" s="97" t="s">
        <v>88</v>
      </c>
      <c r="Q37" s="96"/>
      <c r="R37" s="96"/>
      <c r="S37" s="96" t="s">
        <v>86</v>
      </c>
      <c r="T37" s="96"/>
      <c r="U37" s="96"/>
      <c r="V37" s="97" t="s">
        <v>85</v>
      </c>
      <c r="W37" s="96"/>
      <c r="X37" s="96"/>
      <c r="Y37" s="96" t="s">
        <v>82</v>
      </c>
      <c r="Z37" s="96"/>
      <c r="AA37" s="96"/>
      <c r="AB37" s="97" t="s">
        <v>81</v>
      </c>
      <c r="AC37" s="96"/>
      <c r="AD37" s="96"/>
      <c r="AE37" s="97" t="s">
        <v>78</v>
      </c>
      <c r="AF37" s="96"/>
      <c r="AG37" s="96"/>
      <c r="AH37" s="97" t="s">
        <v>77</v>
      </c>
      <c r="AI37" s="96"/>
      <c r="AJ37" s="96"/>
      <c r="AK37" s="95" t="s">
        <v>106</v>
      </c>
      <c r="AL37" s="96"/>
      <c r="AM37" s="96"/>
      <c r="AN37" s="97" t="s">
        <v>106</v>
      </c>
      <c r="AO37" s="96"/>
      <c r="AP37" s="96"/>
      <c r="AQ37" s="98"/>
      <c r="AR37" s="98"/>
      <c r="AS37" s="99"/>
    </row>
    <row r="38" spans="1:45" ht="18" customHeight="1">
      <c r="A38" s="100" t="s">
        <v>24</v>
      </c>
      <c r="B38" s="101"/>
      <c r="C38" s="102"/>
      <c r="D38" s="12">
        <f aca="true" t="shared" si="17" ref="D38:U38">+D11+D13-D17-D25-D33</f>
        <v>14.1</v>
      </c>
      <c r="E38" s="12">
        <f t="shared" si="17"/>
        <v>1.6000000000000003</v>
      </c>
      <c r="F38" s="12">
        <f t="shared" si="17"/>
        <v>15.700000000000001</v>
      </c>
      <c r="G38" s="12">
        <f t="shared" si="17"/>
        <v>18.300000000000004</v>
      </c>
      <c r="H38" s="12">
        <f>+H11+H13-H17-H25-H33</f>
        <v>6.9</v>
      </c>
      <c r="I38" s="12">
        <f t="shared" si="17"/>
        <v>25.200000000000003</v>
      </c>
      <c r="J38" s="12">
        <f t="shared" si="17"/>
        <v>19.000000000000004</v>
      </c>
      <c r="K38" s="12">
        <f t="shared" si="17"/>
        <v>11.700000000000001</v>
      </c>
      <c r="L38" s="12">
        <f t="shared" si="17"/>
        <v>30.700000000000003</v>
      </c>
      <c r="M38" s="12">
        <f t="shared" si="17"/>
        <v>15.400000000000002</v>
      </c>
      <c r="N38" s="12">
        <f t="shared" si="17"/>
        <v>10.700000000000001</v>
      </c>
      <c r="O38" s="12">
        <f t="shared" si="17"/>
        <v>26.1</v>
      </c>
      <c r="P38" s="12">
        <f t="shared" si="17"/>
        <v>17.4</v>
      </c>
      <c r="Q38" s="12">
        <f t="shared" si="17"/>
        <v>10.200000000000001</v>
      </c>
      <c r="R38" s="12">
        <f t="shared" si="17"/>
        <v>27.6</v>
      </c>
      <c r="S38" s="12">
        <f t="shared" si="17"/>
        <v>14.099999999999998</v>
      </c>
      <c r="T38" s="12">
        <f t="shared" si="17"/>
        <v>9.100000000000001</v>
      </c>
      <c r="U38" s="12">
        <f t="shared" si="17"/>
        <v>23.2</v>
      </c>
      <c r="V38" s="12">
        <f>V11+V13-V17-V25-V33</f>
        <v>11.699999999999998</v>
      </c>
      <c r="W38" s="12">
        <f>W11+W13-W17-W25-W33</f>
        <v>7.900000000000002</v>
      </c>
      <c r="X38" s="12">
        <f>X11+X13-X17-X25-X33</f>
        <v>19.6</v>
      </c>
      <c r="Y38" s="12">
        <f>Y11+Y13-Y17-Y33</f>
        <v>7.299999999999998</v>
      </c>
      <c r="Z38" s="12">
        <f aca="true" t="shared" si="18" ref="Z38:AK38">Z11+Z13-Z17-Z25-Z33</f>
        <v>7.100000000000002</v>
      </c>
      <c r="AA38" s="12">
        <f t="shared" si="18"/>
        <v>14.400000000000004</v>
      </c>
      <c r="AB38" s="12">
        <f>AB11+AB13-AB17-AB33</f>
        <v>4.299999999999997</v>
      </c>
      <c r="AC38" s="12">
        <f t="shared" si="18"/>
        <v>6.3000000000000025</v>
      </c>
      <c r="AD38" s="12">
        <f t="shared" si="18"/>
        <v>10.600000000000001</v>
      </c>
      <c r="AE38" s="12">
        <f t="shared" si="18"/>
        <v>11.899999999999997</v>
      </c>
      <c r="AF38" s="12">
        <f t="shared" si="18"/>
        <v>5.8000000000000025</v>
      </c>
      <c r="AG38" s="12">
        <f>AE38+AF38</f>
        <v>17.7</v>
      </c>
      <c r="AH38" s="12">
        <f t="shared" si="18"/>
        <v>9.199999999999998</v>
      </c>
      <c r="AI38" s="12">
        <f t="shared" si="18"/>
        <v>5.600000000000003</v>
      </c>
      <c r="AJ38" s="12">
        <f>AH38+AI38</f>
        <v>14.8</v>
      </c>
      <c r="AK38" s="12">
        <f t="shared" si="18"/>
        <v>6.6999999999999975</v>
      </c>
      <c r="AL38" s="12">
        <f>+AL11+AL13-AL17-AL25-AL33</f>
        <v>5.0000000000000036</v>
      </c>
      <c r="AM38" s="12">
        <f>+AM11+AM13-AM17-AM25-AM33</f>
        <v>11.700000000000001</v>
      </c>
      <c r="AN38" s="12">
        <f>AN11+AN13-AN17-AN25-AN33</f>
        <v>6.699999999999998</v>
      </c>
      <c r="AO38" s="12">
        <f>AO11+AO13-AO17-AO25-AO33</f>
        <v>5.000000000000004</v>
      </c>
      <c r="AP38" s="12">
        <f>AN38+AO38</f>
        <v>11.700000000000003</v>
      </c>
      <c r="AQ38" s="103" t="s">
        <v>15</v>
      </c>
      <c r="AR38" s="104"/>
      <c r="AS38" s="105"/>
    </row>
    <row r="39" spans="1:45" ht="18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8"/>
    </row>
    <row r="40" spans="1:45" ht="18" customHeight="1">
      <c r="A40" s="86" t="s">
        <v>43</v>
      </c>
      <c r="B40" s="87"/>
      <c r="C40" s="88"/>
      <c r="D40" s="12">
        <f>SUM(D41:D42)</f>
        <v>14.100000000000001</v>
      </c>
      <c r="E40" s="12">
        <f>SUM(E41:E42)</f>
        <v>1.6</v>
      </c>
      <c r="F40" s="12">
        <f>SUM(D40:E40)</f>
        <v>15.700000000000001</v>
      </c>
      <c r="G40" s="12">
        <f>SUM(G41:G42)</f>
        <v>18.3</v>
      </c>
      <c r="H40" s="12">
        <f>SUM(H41:H42)</f>
        <v>6.8999999999999995</v>
      </c>
      <c r="I40" s="12">
        <f>SUM(G40:H40)</f>
        <v>25.2</v>
      </c>
      <c r="J40" s="12">
        <f>SUM(J41:J42)</f>
        <v>19</v>
      </c>
      <c r="K40" s="12">
        <f>SUM(K41:K42)</f>
        <v>11.7</v>
      </c>
      <c r="L40" s="12">
        <f>SUM(J40:K40)</f>
        <v>30.7</v>
      </c>
      <c r="M40" s="12">
        <f>SUM(M41:M42)</f>
        <v>15.399999999999999</v>
      </c>
      <c r="N40" s="12">
        <f>SUM(N41:N42)</f>
        <v>10.7</v>
      </c>
      <c r="O40" s="12">
        <f>SUM(M40:N40)</f>
        <v>26.099999999999998</v>
      </c>
      <c r="P40" s="12">
        <f>SUM(P41:P42)</f>
        <v>17.4</v>
      </c>
      <c r="Q40" s="12">
        <v>10.2</v>
      </c>
      <c r="R40" s="12">
        <f>SUM(R41:R42)</f>
        <v>27.599999999999998</v>
      </c>
      <c r="S40" s="12">
        <f>SUM(S41:S42)</f>
        <v>14.100000000000001</v>
      </c>
      <c r="T40" s="12">
        <f>SUM(T41:T42)</f>
        <v>9.1</v>
      </c>
      <c r="U40" s="12">
        <f>SUM(S40:T40)</f>
        <v>23.200000000000003</v>
      </c>
      <c r="V40" s="12">
        <f>SUM(V41:V42)</f>
        <v>11.7</v>
      </c>
      <c r="W40" s="12">
        <f>SUM(W41:W42)</f>
        <v>7.8999999999999995</v>
      </c>
      <c r="X40" s="12">
        <f>SUM(X41:X42)</f>
        <v>19.6</v>
      </c>
      <c r="Y40" s="12">
        <f>SUM(Y41:Y42)</f>
        <v>7.300000000000001</v>
      </c>
      <c r="Z40" s="12">
        <f>SUM(Z41:Z42)</f>
        <v>7.1</v>
      </c>
      <c r="AA40" s="12">
        <f>SUM(Y40:Z40)</f>
        <v>14.4</v>
      </c>
      <c r="AB40" s="12">
        <f>AB41+AB42</f>
        <v>4.3</v>
      </c>
      <c r="AC40" s="12">
        <f>AC41+AC42</f>
        <v>6.3</v>
      </c>
      <c r="AD40" s="12">
        <f>AD41+AD42</f>
        <v>10.6</v>
      </c>
      <c r="AE40" s="12">
        <f>SUM(AE41:AE42)</f>
        <v>11.9</v>
      </c>
      <c r="AF40" s="12">
        <f>SUM(AF41:AF42)</f>
        <v>5.8</v>
      </c>
      <c r="AG40" s="12">
        <f>SUM(AG41:AG42)</f>
        <v>17.7</v>
      </c>
      <c r="AH40" s="12">
        <f aca="true" t="shared" si="19" ref="AH40:AM40">+AH41+AH42</f>
        <v>9.200000000000001</v>
      </c>
      <c r="AI40" s="12">
        <f t="shared" si="19"/>
        <v>5.6000000000000005</v>
      </c>
      <c r="AJ40" s="12">
        <f t="shared" si="19"/>
        <v>14.8</v>
      </c>
      <c r="AK40" s="12">
        <f t="shared" si="19"/>
        <v>6.7</v>
      </c>
      <c r="AL40" s="12">
        <f t="shared" si="19"/>
        <v>5</v>
      </c>
      <c r="AM40" s="52">
        <f t="shared" si="19"/>
        <v>11.700000000000001</v>
      </c>
      <c r="AN40" s="35">
        <f>SUM(AN41:AN42)</f>
        <v>6.7</v>
      </c>
      <c r="AO40" s="80">
        <f>SUM(AO41:AO42)</f>
        <v>5</v>
      </c>
      <c r="AP40" s="65">
        <f>SUM(AN40:AO40)</f>
        <v>11.7</v>
      </c>
      <c r="AQ40" s="89" t="s">
        <v>51</v>
      </c>
      <c r="AR40" s="90"/>
      <c r="AS40" s="81"/>
    </row>
    <row r="41" spans="1:45" ht="18" customHeight="1">
      <c r="A41" s="14"/>
      <c r="B41" s="91" t="s">
        <v>105</v>
      </c>
      <c r="C41" s="92"/>
      <c r="D41" s="16">
        <v>2.3</v>
      </c>
      <c r="E41" s="27">
        <v>1.3</v>
      </c>
      <c r="F41" s="16">
        <f>SUM(D41:E41)</f>
        <v>3.5999999999999996</v>
      </c>
      <c r="G41" s="16">
        <v>8</v>
      </c>
      <c r="H41" s="27">
        <v>5.1</v>
      </c>
      <c r="I41" s="16">
        <f>SUM(G41:H41)</f>
        <v>13.1</v>
      </c>
      <c r="J41" s="16">
        <v>10.4</v>
      </c>
      <c r="K41" s="27">
        <v>10.1</v>
      </c>
      <c r="L41" s="16">
        <f>SUM(J41:K41)</f>
        <v>20.5</v>
      </c>
      <c r="M41" s="16">
        <v>8.1</v>
      </c>
      <c r="N41" s="27">
        <v>9.2</v>
      </c>
      <c r="O41" s="16">
        <f>SUM(M41:N41)</f>
        <v>17.299999999999997</v>
      </c>
      <c r="P41" s="16">
        <v>6.7</v>
      </c>
      <c r="Q41" s="27">
        <v>9</v>
      </c>
      <c r="R41" s="16">
        <f>SUM(P41:Q41)</f>
        <v>15.7</v>
      </c>
      <c r="S41" s="16">
        <v>2.7</v>
      </c>
      <c r="T41" s="27">
        <v>8.2</v>
      </c>
      <c r="U41" s="16">
        <f>SUM(S41:T41)</f>
        <v>10.899999999999999</v>
      </c>
      <c r="V41" s="16">
        <v>2.5</v>
      </c>
      <c r="W41" s="27">
        <v>7.1</v>
      </c>
      <c r="X41" s="16">
        <f>SUM(V41:W41)</f>
        <v>9.6</v>
      </c>
      <c r="Y41" s="16">
        <v>1.1</v>
      </c>
      <c r="Z41" s="27">
        <v>6.3</v>
      </c>
      <c r="AA41" s="16">
        <f>SUM(Y41:Z41)</f>
        <v>7.4</v>
      </c>
      <c r="AB41" s="16">
        <v>1</v>
      </c>
      <c r="AC41" s="27">
        <v>5.6</v>
      </c>
      <c r="AD41" s="16">
        <f>SUM(AB41:AC41)</f>
        <v>6.6</v>
      </c>
      <c r="AE41" s="16">
        <v>1</v>
      </c>
      <c r="AF41" s="27">
        <v>5.2</v>
      </c>
      <c r="AG41" s="16">
        <f>SUM(AE41:AF41)</f>
        <v>6.2</v>
      </c>
      <c r="AH41" s="16">
        <v>0.8</v>
      </c>
      <c r="AI41" s="27">
        <v>4.9</v>
      </c>
      <c r="AJ41" s="16">
        <f>SUM(AH41:AI41)</f>
        <v>5.7</v>
      </c>
      <c r="AK41" s="16">
        <v>0.8</v>
      </c>
      <c r="AL41" s="27">
        <v>3.6</v>
      </c>
      <c r="AM41" s="66">
        <f>SUM(AK41:AL41)</f>
        <v>4.4</v>
      </c>
      <c r="AN41" s="16">
        <v>0.8</v>
      </c>
      <c r="AO41" s="27">
        <v>3.6</v>
      </c>
      <c r="AP41" s="58">
        <f>SUM(AN41:AO41)</f>
        <v>4.4</v>
      </c>
      <c r="AQ41" s="93" t="s">
        <v>104</v>
      </c>
      <c r="AR41" s="94"/>
      <c r="AS41" s="18"/>
    </row>
    <row r="42" spans="1:45" ht="18" customHeight="1">
      <c r="A42" s="67"/>
      <c r="B42" s="82" t="s">
        <v>16</v>
      </c>
      <c r="C42" s="83"/>
      <c r="D42" s="19">
        <v>11.8</v>
      </c>
      <c r="E42" s="19">
        <v>0.3</v>
      </c>
      <c r="F42" s="19">
        <f>SUM(D42:E42)</f>
        <v>12.100000000000001</v>
      </c>
      <c r="G42" s="19">
        <v>10.3</v>
      </c>
      <c r="H42" s="19">
        <v>1.8</v>
      </c>
      <c r="I42" s="19">
        <f>SUM(G42:H42)</f>
        <v>12.100000000000001</v>
      </c>
      <c r="J42" s="19">
        <v>8.6</v>
      </c>
      <c r="K42" s="19">
        <v>1.6</v>
      </c>
      <c r="L42" s="19">
        <f>SUM(J42:K42)</f>
        <v>10.2</v>
      </c>
      <c r="M42" s="19">
        <v>7.3</v>
      </c>
      <c r="N42" s="19">
        <v>1.5</v>
      </c>
      <c r="O42" s="19">
        <f>SUM(M42:N42)</f>
        <v>8.8</v>
      </c>
      <c r="P42" s="19">
        <v>10.7</v>
      </c>
      <c r="Q42" s="19">
        <v>1.2</v>
      </c>
      <c r="R42" s="19">
        <f>SUM(P42:Q42)</f>
        <v>11.899999999999999</v>
      </c>
      <c r="S42" s="19">
        <v>11.4</v>
      </c>
      <c r="T42" s="19">
        <v>0.9</v>
      </c>
      <c r="U42" s="19">
        <f>SUM(S42:T42)</f>
        <v>12.3</v>
      </c>
      <c r="V42" s="19">
        <v>9.2</v>
      </c>
      <c r="W42" s="19">
        <v>0.8</v>
      </c>
      <c r="X42" s="19">
        <f>SUM(V42:W42)</f>
        <v>10</v>
      </c>
      <c r="Y42" s="19">
        <v>6.2</v>
      </c>
      <c r="Z42" s="19">
        <v>0.8</v>
      </c>
      <c r="AA42" s="19">
        <f>SUM(Y42:Z42)</f>
        <v>7</v>
      </c>
      <c r="AB42" s="19">
        <v>3.3</v>
      </c>
      <c r="AC42" s="19">
        <v>0.7</v>
      </c>
      <c r="AD42" s="19">
        <f>SUM(AB42:AC42)</f>
        <v>4</v>
      </c>
      <c r="AE42" s="19">
        <v>10.9</v>
      </c>
      <c r="AF42" s="19">
        <v>0.6</v>
      </c>
      <c r="AG42" s="59">
        <f>SUM(AE42:AF42)</f>
        <v>11.5</v>
      </c>
      <c r="AH42" s="38">
        <v>8.4</v>
      </c>
      <c r="AI42" s="60">
        <v>0.7</v>
      </c>
      <c r="AJ42" s="19">
        <f>SUM(AH42:AI42)</f>
        <v>9.1</v>
      </c>
      <c r="AK42" s="19">
        <v>5.9</v>
      </c>
      <c r="AL42" s="19">
        <v>1.4</v>
      </c>
      <c r="AM42" s="59">
        <f>SUM(AK42:AL42)</f>
        <v>7.300000000000001</v>
      </c>
      <c r="AN42" s="19">
        <v>5.9</v>
      </c>
      <c r="AO42" s="19">
        <v>1.4</v>
      </c>
      <c r="AP42" s="68">
        <f>SUM(AN42:AO42)</f>
        <v>7.300000000000001</v>
      </c>
      <c r="AQ42" s="84" t="s">
        <v>17</v>
      </c>
      <c r="AR42" s="85"/>
      <c r="AS42" s="67"/>
    </row>
    <row r="43" spans="1:45" ht="18" customHeight="1">
      <c r="A43" s="69"/>
      <c r="B43" s="69"/>
      <c r="C43" s="69"/>
      <c r="D43" s="69" t="s">
        <v>61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171" s="4" customFormat="1" ht="18" customHeight="1">
      <c r="A44" s="70" t="s">
        <v>48</v>
      </c>
      <c r="B44" s="71"/>
      <c r="C44" s="71" t="s">
        <v>23</v>
      </c>
      <c r="D44" s="72"/>
      <c r="E44" s="72"/>
      <c r="F44" s="72"/>
      <c r="G44" s="71"/>
      <c r="H44" s="71"/>
      <c r="I44" s="71"/>
      <c r="J44" s="73" t="s">
        <v>97</v>
      </c>
      <c r="K44" s="74">
        <v>98</v>
      </c>
      <c r="L44" s="72" t="s">
        <v>35</v>
      </c>
      <c r="M44" s="71"/>
      <c r="N44" s="71"/>
      <c r="O44" s="71"/>
      <c r="P44" s="71"/>
      <c r="Q44" s="71"/>
      <c r="R44" s="71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</row>
    <row r="45" spans="1:45" s="4" customFormat="1" ht="18" customHeight="1">
      <c r="A45" s="70"/>
      <c r="B45" s="76"/>
      <c r="C45" s="72"/>
      <c r="D45" s="72"/>
      <c r="E45" s="72"/>
      <c r="F45" s="72"/>
      <c r="G45" s="71"/>
      <c r="H45" s="71"/>
      <c r="I45" s="71"/>
      <c r="J45" s="73" t="s">
        <v>98</v>
      </c>
      <c r="K45" s="74">
        <v>136</v>
      </c>
      <c r="L45" s="72" t="s">
        <v>29</v>
      </c>
      <c r="M45" s="71"/>
      <c r="N45" s="71"/>
      <c r="O45" s="71"/>
      <c r="P45" s="72"/>
      <c r="Q45" s="77"/>
      <c r="R45" s="77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</row>
    <row r="46" spans="1:45" s="4" customFormat="1" ht="18" customHeight="1">
      <c r="A46" s="70"/>
      <c r="B46" s="76"/>
      <c r="C46" s="72"/>
      <c r="D46" s="72"/>
      <c r="E46" s="72"/>
      <c r="F46" s="72"/>
      <c r="G46" s="71"/>
      <c r="H46" s="71"/>
      <c r="I46" s="71"/>
      <c r="J46" s="74" t="s">
        <v>108</v>
      </c>
      <c r="K46" s="74" t="s">
        <v>109</v>
      </c>
      <c r="L46" s="72" t="s">
        <v>29</v>
      </c>
      <c r="M46" s="71"/>
      <c r="N46" s="71"/>
      <c r="O46" s="71"/>
      <c r="P46" s="72"/>
      <c r="Q46" s="77"/>
      <c r="R46" s="77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</row>
    <row r="47" spans="1:45" s="4" customFormat="1" ht="18" customHeight="1">
      <c r="A47" s="78" t="s">
        <v>49</v>
      </c>
      <c r="B47" s="71"/>
      <c r="C47" s="72" t="s">
        <v>47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7"/>
      <c r="R47" s="77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</row>
    <row r="48" spans="1:45" s="4" customFormat="1" ht="18" customHeight="1">
      <c r="A48" s="70" t="s">
        <v>53</v>
      </c>
      <c r="B48" s="71"/>
      <c r="C48" s="72" t="s">
        <v>101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7"/>
      <c r="R48" s="77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</row>
    <row r="49" spans="1:45" ht="18" customHeight="1">
      <c r="A49" s="70"/>
      <c r="B49" s="69"/>
      <c r="C49" s="7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</row>
    <row r="50" spans="1:45" s="6" customFormat="1" ht="15.75">
      <c r="A50" s="69"/>
      <c r="B50" s="69"/>
      <c r="C50" s="7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</row>
  </sheetData>
  <mergeCells count="87">
    <mergeCell ref="A1:C8"/>
    <mergeCell ref="D1:AP1"/>
    <mergeCell ref="AQ1:AS4"/>
    <mergeCell ref="D2:AP2"/>
    <mergeCell ref="D3:AP3"/>
    <mergeCell ref="D4:AP4"/>
    <mergeCell ref="D5:F6"/>
    <mergeCell ref="G5:I6"/>
    <mergeCell ref="J5:L6"/>
    <mergeCell ref="M5:O6"/>
    <mergeCell ref="P5:R6"/>
    <mergeCell ref="S5:U6"/>
    <mergeCell ref="V5:X6"/>
    <mergeCell ref="Y5:AA6"/>
    <mergeCell ref="AB5:AD6"/>
    <mergeCell ref="AE5:AG6"/>
    <mergeCell ref="AH5:AJ6"/>
    <mergeCell ref="AK5:AM6"/>
    <mergeCell ref="AN5:AP5"/>
    <mergeCell ref="AQ5:AS8"/>
    <mergeCell ref="AN6:AP6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11:C11"/>
    <mergeCell ref="AQ11:AS11"/>
    <mergeCell ref="AN12:AP12"/>
    <mergeCell ref="AQ12:AS12"/>
    <mergeCell ref="A13:C13"/>
    <mergeCell ref="AQ13:AS13"/>
    <mergeCell ref="B14:C14"/>
    <mergeCell ref="AQ14:AR14"/>
    <mergeCell ref="B15:C15"/>
    <mergeCell ref="AQ15:AR15"/>
    <mergeCell ref="A17:C17"/>
    <mergeCell ref="AQ17:AS17"/>
    <mergeCell ref="B18:C18"/>
    <mergeCell ref="AQ18:AR18"/>
    <mergeCell ref="B21:C21"/>
    <mergeCell ref="AQ21:AR21"/>
    <mergeCell ref="B22:C22"/>
    <mergeCell ref="AQ22:AR22"/>
    <mergeCell ref="B23:C23"/>
    <mergeCell ref="AQ23:AR23"/>
    <mergeCell ref="AQ25:AS25"/>
    <mergeCell ref="A33:C33"/>
    <mergeCell ref="AQ33:AS33"/>
    <mergeCell ref="B34:C34"/>
    <mergeCell ref="AQ34:AR34"/>
    <mergeCell ref="AQ26:AR26"/>
    <mergeCell ref="B35:C35"/>
    <mergeCell ref="AQ35:AR35"/>
    <mergeCell ref="A37:C37"/>
    <mergeCell ref="D37:F37"/>
    <mergeCell ref="G37:I37"/>
    <mergeCell ref="J37:L37"/>
    <mergeCell ref="M37:O37"/>
    <mergeCell ref="P37:R37"/>
    <mergeCell ref="S37:U37"/>
    <mergeCell ref="V37:X37"/>
    <mergeCell ref="AK37:AM37"/>
    <mergeCell ref="AN37:AP37"/>
    <mergeCell ref="AQ37:AS37"/>
    <mergeCell ref="A38:C38"/>
    <mergeCell ref="AQ38:AS38"/>
    <mergeCell ref="Y37:AA37"/>
    <mergeCell ref="AB37:AD37"/>
    <mergeCell ref="AE37:AG37"/>
    <mergeCell ref="AH37:AJ37"/>
    <mergeCell ref="B42:C42"/>
    <mergeCell ref="AQ42:AR42"/>
    <mergeCell ref="A40:C40"/>
    <mergeCell ref="AQ40:AS40"/>
    <mergeCell ref="B41:C41"/>
    <mergeCell ref="AQ41:AR41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paperSize="9" scale="55" r:id="rId8"/>
  <colBreaks count="1" manualBreakCount="1">
    <brk id="21" max="65535" man="1"/>
  </colBreaks>
  <legacyDrawing r:id="rId7"/>
  <oleObjects>
    <oleObject progId="CDraw5" shapeId="5662544" r:id="rId1"/>
    <oleObject progId="CDraw5" shapeId="1477314" r:id="rId2"/>
    <oleObject progId="CDraw5" shapeId="706950" r:id="rId3"/>
    <oleObject progId="CDraw5" shapeId="706951" r:id="rId4"/>
    <oleObject progId="CDraw5" shapeId="709574" r:id="rId5"/>
    <oleObject progId="CDraw5" shapeId="70957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2006-11-23T06:50:53Z</cp:lastPrinted>
  <dcterms:created xsi:type="dcterms:W3CDTF">2002-10-23T07:52:10Z</dcterms:created>
  <dcterms:modified xsi:type="dcterms:W3CDTF">2006-11-23T06:51:22Z</dcterms:modified>
  <cp:category/>
  <cp:version/>
  <cp:contentType/>
  <cp:contentStatus/>
</cp:coreProperties>
</file>