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7560" activeTab="0"/>
  </bookViews>
  <sheets>
    <sheet name="HAWER " sheetId="1" r:id="rId1"/>
  </sheets>
  <definedNames/>
  <calcPr fullCalcOnLoad="1"/>
</workbook>
</file>

<file path=xl/sharedStrings.xml><?xml version="1.0" encoding="utf-8"?>
<sst xmlns="http://schemas.openxmlformats.org/spreadsheetml/2006/main" count="196" uniqueCount="120">
  <si>
    <t>Human</t>
  </si>
  <si>
    <t>Menslik</t>
  </si>
  <si>
    <t>Feed</t>
  </si>
  <si>
    <t>Voer</t>
  </si>
  <si>
    <t>Total</t>
  </si>
  <si>
    <t>Totaal</t>
  </si>
  <si>
    <t>(a) Beginvoorraad</t>
  </si>
  <si>
    <t>(b) Verkryging</t>
  </si>
  <si>
    <t>Imports destined for RSA</t>
  </si>
  <si>
    <t>Invoere bestem vir RSA</t>
  </si>
  <si>
    <t>(c) Aanwending</t>
  </si>
  <si>
    <t>Human Consumption</t>
  </si>
  <si>
    <t>Menslike verbruik</t>
  </si>
  <si>
    <t>Animal Feed</t>
  </si>
  <si>
    <t>Dierevoer</t>
  </si>
  <si>
    <t>Withdrawn by producers</t>
  </si>
  <si>
    <t>Onttrek deur produsente</t>
  </si>
  <si>
    <t>Released to end-consumer(s)</t>
  </si>
  <si>
    <t>Vrygestel aan eindverbruiker(s)</t>
  </si>
  <si>
    <t>Seed for planting purposes</t>
  </si>
  <si>
    <t>Saad vir plantdoeleindes</t>
  </si>
  <si>
    <t>(e) Diverse</t>
  </si>
  <si>
    <t>(f) Onaangewende voorraad (a+b-c-d-e)</t>
  </si>
  <si>
    <t>Storers, traders</t>
  </si>
  <si>
    <t>Opbergers, handelaars</t>
  </si>
  <si>
    <t>Processors</t>
  </si>
  <si>
    <t>Verwerkers</t>
  </si>
  <si>
    <t>(1)</t>
  </si>
  <si>
    <t>(2)</t>
  </si>
  <si>
    <t>(3)</t>
  </si>
  <si>
    <t>Producer deliveries directly from farms./Produsentelewerings direk vanaf plase:</t>
  </si>
  <si>
    <t>ton</t>
  </si>
  <si>
    <t>(4)</t>
  </si>
  <si>
    <t>Oats equivalent./Hawer ekwivalent.</t>
  </si>
  <si>
    <t>(5)</t>
  </si>
  <si>
    <t>Deliveries directly from farms (3)</t>
  </si>
  <si>
    <t>Lewerings direk vanaf plase (3)</t>
  </si>
  <si>
    <t>(g) Voorraad geberg by: (7)</t>
  </si>
  <si>
    <t>African countries</t>
  </si>
  <si>
    <t>Other countries</t>
  </si>
  <si>
    <t>Whole oats</t>
  </si>
  <si>
    <t>Border posts</t>
  </si>
  <si>
    <t>Harbours</t>
  </si>
  <si>
    <t>Afrika lande</t>
  </si>
  <si>
    <t>Ander lande</t>
  </si>
  <si>
    <t>Grensposte</t>
  </si>
  <si>
    <t>Hawens</t>
  </si>
  <si>
    <t>(7)</t>
  </si>
  <si>
    <t>The surplus/deficit figures are partly due to oats dispatched for human consumption but utilised as feed oats./Die surplus/tekort syfers is gedeeltelik as gevolg van hawer versend vir menslike verbruik maar aangewend as voerhawer.</t>
  </si>
  <si>
    <t>(6)</t>
  </si>
  <si>
    <t>Surplus(-)/Tekort(+) (6)</t>
  </si>
  <si>
    <t>Surplus(-)/Deficit(+) (6)</t>
  </si>
  <si>
    <t>(d) RSA Exports (5)</t>
  </si>
  <si>
    <t>Products (4)</t>
  </si>
  <si>
    <t>Produkte (4)</t>
  </si>
  <si>
    <t>Progressive/Progressief</t>
  </si>
  <si>
    <t>(a) Opening Stock</t>
  </si>
  <si>
    <t>(b) Acquisition</t>
  </si>
  <si>
    <t>(c) Utilisation</t>
  </si>
  <si>
    <t>(e) Sundries</t>
  </si>
  <si>
    <t>(f) Unutilised stock (a+b-c-d-e)</t>
  </si>
  <si>
    <t>(g) Stock stored at: (7)</t>
  </si>
  <si>
    <t>(d) RSA Uitvoere (5)</t>
  </si>
  <si>
    <t>Physical stock is verified regularly on a random basis by SAGIS's Audit Inspection Division./Fisiese voorraad word gereeld op 'n steekproefbasis deur SAGIS se Oudit Inspeksie Afdeling geverifieer.</t>
  </si>
  <si>
    <t>Sep 2002</t>
  </si>
  <si>
    <t>'000 t</t>
  </si>
  <si>
    <t>Oct/Okt 2002</t>
  </si>
  <si>
    <t>1 Oct/Okt 2002</t>
  </si>
  <si>
    <t>31 Oct/Okt 2002</t>
  </si>
  <si>
    <t xml:space="preserve"> Nov 2002</t>
  </si>
  <si>
    <t>1 Nov 2002</t>
  </si>
  <si>
    <t>30 Nov 2002</t>
  </si>
  <si>
    <t>Dec/Des 2002</t>
  </si>
  <si>
    <t>1 Dec/Des 2002</t>
  </si>
  <si>
    <t>31 Dec/Des 2002</t>
  </si>
  <si>
    <t xml:space="preserve"> Jan 2003</t>
  </si>
  <si>
    <t>1 Jan 2003</t>
  </si>
  <si>
    <t>31 Jan 2003</t>
  </si>
  <si>
    <t xml:space="preserve"> Feb 2003</t>
  </si>
  <si>
    <t>28 Feb 2003</t>
  </si>
  <si>
    <t>1 Feb 2003</t>
  </si>
  <si>
    <t>Mar/Mrt 2003</t>
  </si>
  <si>
    <t>1 Mar/Mrt 2003</t>
  </si>
  <si>
    <t>31 Mar/Mrt 2003</t>
  </si>
  <si>
    <t xml:space="preserve"> Apr 2003</t>
  </si>
  <si>
    <t>1 Apr 2003</t>
  </si>
  <si>
    <t>30 Apr 2003</t>
  </si>
  <si>
    <t>May/Mei 2003</t>
  </si>
  <si>
    <t>1 May/Mei 2003</t>
  </si>
  <si>
    <t>31 May/Mei 2003</t>
  </si>
  <si>
    <t xml:space="preserve"> Jun 2003</t>
  </si>
  <si>
    <t>1 Jun 2003</t>
  </si>
  <si>
    <t>30 Jun 2003</t>
  </si>
  <si>
    <t xml:space="preserve"> Jul 2003</t>
  </si>
  <si>
    <t>1 Jul 2003</t>
  </si>
  <si>
    <t>31 Jul 2003</t>
  </si>
  <si>
    <t xml:space="preserve"> Aug 2003</t>
  </si>
  <si>
    <t>1 Aug 2003</t>
  </si>
  <si>
    <t>31 Aug 2003</t>
  </si>
  <si>
    <t xml:space="preserve"> Sep 2003</t>
  </si>
  <si>
    <t>1 Sep 2003</t>
  </si>
  <si>
    <t>30 Sep 2003</t>
  </si>
  <si>
    <t>As declared by collaborators. Although everything has been done to ensure the accuracy of the information, neither SAGIS nor any of its directors or employees take any responsibility for actions or losses that might occur as a result of the usage of this information./Soos deur medewerkers verklaar. Alhoewel alles gedoen is om te verseker dat die inligting korrek is,</t>
  </si>
  <si>
    <t>The enunciation of the figures for exports are as declared by the collaborators. The destination thereof cannot be confirmed./Die uiteensetting van die syfers vir uitvoere is soos deur medewerkers verklaar. Die eindbestemming hiervan kan nie bevestig word nie.</t>
  </si>
  <si>
    <t xml:space="preserve">aanvaar nie SAGIS of enige van sy direkteure of werknemers enige verantwoordelikheid vir aksies of verliese as gevolg van die inligting wat gebruik is nie.   </t>
  </si>
  <si>
    <t>Net dispatches(+)/receipts(-)</t>
  </si>
  <si>
    <t>Netto versendings(+)/ontvangstes(-)</t>
  </si>
  <si>
    <t>Processed for the local market:</t>
  </si>
  <si>
    <t>Verwerk vir die binnelandse mark:</t>
  </si>
  <si>
    <t>The information system reports only on the actual movement of oats in commercial structures and must under no circumstances be construed as confirmation or an indication of ownership./Die inligtingstelsel rapporteer slegs oor die fisiese beweging van hawer in kommersiële strukture en moet geensins as 'n bevestiging of aanduiding van eiendomsreg geag word nie.</t>
  </si>
  <si>
    <t>Oct/Okt 2002 - Sep 2003</t>
  </si>
  <si>
    <t>Prog Oct/Okt 2002 - Sep 2003</t>
  </si>
  <si>
    <t>ton (On request of the industry./Op versoek van die bedryf.)</t>
  </si>
  <si>
    <t>Aug 2002</t>
  </si>
  <si>
    <t>SMI-112003</t>
  </si>
  <si>
    <t>26/11/2003</t>
  </si>
  <si>
    <t>23 428</t>
  </si>
  <si>
    <t>Heelhawer</t>
  </si>
  <si>
    <t>Monthly announcement of information/Maandelikse bekendmaking van inligting (1)</t>
  </si>
  <si>
    <t xml:space="preserve">     OATS/HAWER - 2002/2003 Year (Oct - Sep)FINAL / 2002/2003 Jaar (Okt - Sep)FINAAL (2) </t>
  </si>
</sst>
</file>

<file path=xl/styles.xml><?xml version="1.0" encoding="utf-8"?>
<styleSheet xmlns="http://schemas.openxmlformats.org/spreadsheetml/2006/main">
  <numFmts count="21">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0.0"/>
    <numFmt numFmtId="176" formatCode="0.000"/>
  </numFmts>
  <fonts count="9">
    <font>
      <sz val="10"/>
      <name val="Arial"/>
      <family val="0"/>
    </font>
    <font>
      <sz val="8"/>
      <name val="Arial"/>
      <family val="2"/>
    </font>
    <font>
      <b/>
      <sz val="8"/>
      <name val="Arial"/>
      <family val="2"/>
    </font>
    <font>
      <u val="single"/>
      <sz val="10"/>
      <color indexed="12"/>
      <name val="Arial"/>
      <family val="0"/>
    </font>
    <font>
      <u val="single"/>
      <sz val="10"/>
      <color indexed="36"/>
      <name val="Arial"/>
      <family val="0"/>
    </font>
    <font>
      <sz val="12"/>
      <name val="Arial"/>
      <family val="0"/>
    </font>
    <font>
      <i/>
      <sz val="8"/>
      <name val="Arial"/>
      <family val="2"/>
    </font>
    <font>
      <b/>
      <sz val="10"/>
      <name val="Arial"/>
      <family val="2"/>
    </font>
    <font>
      <b/>
      <sz val="10"/>
      <name val="Arial Unicode MS"/>
      <family val="2"/>
    </font>
  </fonts>
  <fills count="2">
    <fill>
      <patternFill/>
    </fill>
    <fill>
      <patternFill patternType="gray125"/>
    </fill>
  </fills>
  <borders count="27">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bottom>
        <color indexed="63"/>
      </bottom>
    </border>
    <border>
      <left style="thin">
        <color indexed="8"/>
      </left>
      <right style="thin">
        <color indexed="8"/>
      </right>
      <top>
        <color indexed="63"/>
      </top>
      <bottom style="thin"/>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0" fontId="5" fillId="0" borderId="0" xfId="0" applyFont="1" applyFill="1" applyBorder="1" applyAlignment="1">
      <alignment horizontal="left" indent="3"/>
    </xf>
    <xf numFmtId="0" fontId="2" fillId="0" borderId="1" xfId="0" applyFont="1" applyFill="1" applyBorder="1" applyAlignment="1">
      <alignment horizontal="left"/>
    </xf>
    <xf numFmtId="0" fontId="1" fillId="0" borderId="2" xfId="0" applyFont="1" applyFill="1" applyBorder="1" applyAlignment="1">
      <alignment horizontal="left"/>
    </xf>
    <xf numFmtId="0" fontId="6" fillId="0" borderId="3" xfId="0" applyFont="1" applyFill="1" applyBorder="1" applyAlignment="1" quotePrefix="1">
      <alignment horizontal="left"/>
    </xf>
    <xf numFmtId="0" fontId="6" fillId="0" borderId="4" xfId="0" applyFont="1" applyFill="1" applyBorder="1" applyAlignment="1" quotePrefix="1">
      <alignment/>
    </xf>
    <xf numFmtId="0" fontId="1" fillId="0" borderId="4" xfId="0" applyFont="1" applyFill="1" applyBorder="1" applyAlignment="1">
      <alignment horizontal="left"/>
    </xf>
    <xf numFmtId="0" fontId="6" fillId="0" borderId="0" xfId="0" applyFont="1" applyFill="1" applyBorder="1" applyAlignment="1">
      <alignment/>
    </xf>
    <xf numFmtId="0" fontId="6" fillId="0" borderId="5" xfId="0" applyFont="1" applyFill="1" applyBorder="1" applyAlignment="1" quotePrefix="1">
      <alignment/>
    </xf>
    <xf numFmtId="0" fontId="1" fillId="0" borderId="6" xfId="0" applyFont="1" applyFill="1" applyBorder="1" applyAlignment="1">
      <alignment horizontal="right"/>
    </xf>
    <xf numFmtId="0" fontId="6" fillId="0" borderId="7" xfId="0" applyFont="1" applyFill="1" applyBorder="1" applyAlignment="1">
      <alignment horizontal="right"/>
    </xf>
    <xf numFmtId="0" fontId="6" fillId="0" borderId="7" xfId="0" applyFont="1" applyFill="1" applyBorder="1" applyAlignment="1" quotePrefix="1">
      <alignment horizontal="right"/>
    </xf>
    <xf numFmtId="0" fontId="1" fillId="0" borderId="7" xfId="0" applyFont="1" applyFill="1" applyBorder="1" applyAlignment="1">
      <alignment horizontal="right"/>
    </xf>
    <xf numFmtId="0" fontId="6" fillId="0" borderId="5" xfId="0" applyFont="1" applyFill="1" applyBorder="1" applyAlignment="1" quotePrefix="1">
      <alignment horizontal="right"/>
    </xf>
    <xf numFmtId="0" fontId="1" fillId="0" borderId="5" xfId="0" applyFont="1" applyFill="1" applyBorder="1" applyAlignment="1">
      <alignment horizontal="left"/>
    </xf>
    <xf numFmtId="0" fontId="1" fillId="0" borderId="8" xfId="0" applyFont="1" applyFill="1" applyBorder="1" applyAlignment="1">
      <alignment horizontal="left"/>
    </xf>
    <xf numFmtId="0" fontId="6" fillId="0" borderId="3" xfId="0" applyFont="1" applyFill="1" applyBorder="1" applyAlignment="1">
      <alignment horizontal="right"/>
    </xf>
    <xf numFmtId="0" fontId="1" fillId="0" borderId="9" xfId="0" applyFont="1" applyFill="1" applyBorder="1" applyAlignment="1">
      <alignment horizontal="right"/>
    </xf>
    <xf numFmtId="0" fontId="6" fillId="0" borderId="0" xfId="0" applyFont="1" applyFill="1" applyBorder="1" applyAlignment="1">
      <alignment horizontal="right"/>
    </xf>
    <xf numFmtId="0" fontId="2" fillId="0" borderId="4" xfId="0" applyFont="1" applyFill="1" applyBorder="1" applyAlignment="1">
      <alignment/>
    </xf>
    <xf numFmtId="0" fontId="1" fillId="0" borderId="10" xfId="0" applyFont="1" applyFill="1" applyBorder="1" applyAlignment="1">
      <alignment horizontal="center" wrapText="1"/>
    </xf>
    <xf numFmtId="0" fontId="1" fillId="0" borderId="11" xfId="0" applyFont="1" applyFill="1" applyBorder="1" applyAlignment="1">
      <alignment horizontal="center" wrapText="1"/>
    </xf>
    <xf numFmtId="0" fontId="1" fillId="0" borderId="12" xfId="0" applyFont="1" applyFill="1" applyBorder="1" applyAlignment="1">
      <alignment horizontal="left" wrapText="1" indent="3"/>
    </xf>
    <xf numFmtId="175" fontId="1" fillId="0" borderId="13" xfId="0" applyNumberFormat="1" applyFont="1" applyFill="1" applyBorder="1" applyAlignment="1">
      <alignment horizontal="right" wrapText="1"/>
    </xf>
    <xf numFmtId="0" fontId="1" fillId="0" borderId="14" xfId="0" applyFont="1" applyFill="1" applyBorder="1" applyAlignment="1">
      <alignment horizontal="left" wrapText="1" indent="3"/>
    </xf>
    <xf numFmtId="0" fontId="1" fillId="0" borderId="0" xfId="0" applyFont="1" applyFill="1" applyBorder="1" applyAlignment="1">
      <alignment horizontal="left" wrapText="1" indent="3"/>
    </xf>
    <xf numFmtId="175" fontId="1" fillId="0" borderId="10" xfId="0" applyNumberFormat="1" applyFont="1" applyFill="1" applyBorder="1" applyAlignment="1">
      <alignment horizontal="right" wrapText="1"/>
    </xf>
    <xf numFmtId="175" fontId="1" fillId="0" borderId="11" xfId="0" applyNumberFormat="1" applyFont="1" applyFill="1" applyBorder="1" applyAlignment="1">
      <alignment horizontal="right" wrapText="1"/>
    </xf>
    <xf numFmtId="0" fontId="1" fillId="0" borderId="15" xfId="0" applyFont="1" applyFill="1" applyBorder="1" applyAlignment="1">
      <alignment horizontal="left" wrapText="1" indent="3"/>
    </xf>
    <xf numFmtId="0" fontId="1" fillId="0" borderId="10" xfId="0" applyFont="1" applyFill="1" applyBorder="1" applyAlignment="1">
      <alignment horizontal="left" wrapText="1"/>
    </xf>
    <xf numFmtId="0" fontId="1" fillId="0" borderId="11" xfId="0" applyFont="1" applyFill="1" applyBorder="1" applyAlignment="1">
      <alignment horizontal="left" wrapText="1"/>
    </xf>
    <xf numFmtId="175" fontId="1" fillId="0" borderId="15" xfId="0" applyNumberFormat="1" applyFont="1" applyFill="1" applyBorder="1" applyAlignment="1">
      <alignment horizontal="right" wrapText="1"/>
    </xf>
    <xf numFmtId="175" fontId="1" fillId="0" borderId="8" xfId="0" applyNumberFormat="1" applyFont="1" applyFill="1" applyBorder="1" applyAlignment="1">
      <alignment horizontal="right" wrapText="1"/>
    </xf>
    <xf numFmtId="175" fontId="1" fillId="0" borderId="5" xfId="0" applyNumberFormat="1" applyFont="1" applyFill="1" applyBorder="1" applyAlignment="1">
      <alignment horizontal="right" wrapText="1"/>
    </xf>
    <xf numFmtId="0" fontId="1" fillId="0" borderId="4" xfId="0" applyFont="1" applyFill="1" applyBorder="1" applyAlignment="1">
      <alignment horizontal="left" wrapText="1" indent="3"/>
    </xf>
    <xf numFmtId="0" fontId="1" fillId="0" borderId="11" xfId="0" applyFont="1" applyFill="1" applyBorder="1" applyAlignment="1">
      <alignment horizontal="left" wrapText="1" indent="3"/>
    </xf>
    <xf numFmtId="0" fontId="0" fillId="0" borderId="0" xfId="0" applyFill="1" applyAlignment="1">
      <alignment horizontal="left" indent="3"/>
    </xf>
    <xf numFmtId="0" fontId="1" fillId="0" borderId="16" xfId="0" applyFont="1" applyFill="1" applyBorder="1" applyAlignment="1">
      <alignment horizontal="left" wrapText="1" indent="3"/>
    </xf>
    <xf numFmtId="0" fontId="1" fillId="0" borderId="10" xfId="0" applyFont="1" applyFill="1" applyBorder="1" applyAlignment="1">
      <alignment horizontal="right" wrapText="1"/>
    </xf>
    <xf numFmtId="0" fontId="1" fillId="0" borderId="11" xfId="0" applyFont="1" applyFill="1" applyBorder="1" applyAlignment="1">
      <alignment horizontal="right" wrapText="1"/>
    </xf>
    <xf numFmtId="0" fontId="1" fillId="0" borderId="0" xfId="0" applyFont="1" applyFill="1" applyAlignment="1" quotePrefix="1">
      <alignment horizontal="left"/>
    </xf>
    <xf numFmtId="0" fontId="1" fillId="0" borderId="0" xfId="0" applyFont="1" applyFill="1" applyAlignment="1">
      <alignment/>
    </xf>
    <xf numFmtId="0" fontId="1" fillId="0" borderId="0" xfId="0" applyFont="1" applyFill="1" applyAlignment="1">
      <alignment horizontal="left"/>
    </xf>
    <xf numFmtId="0" fontId="1" fillId="0" borderId="0" xfId="0" applyFont="1" applyFill="1" applyAlignment="1">
      <alignment/>
    </xf>
    <xf numFmtId="0" fontId="1" fillId="0" borderId="0" xfId="0" applyFont="1" applyFill="1" applyAlignment="1" quotePrefix="1">
      <alignment/>
    </xf>
    <xf numFmtId="176" fontId="1" fillId="0" borderId="0" xfId="0" applyNumberFormat="1" applyFont="1" applyFill="1" applyAlignment="1">
      <alignment/>
    </xf>
    <xf numFmtId="49" fontId="1" fillId="0" borderId="0" xfId="0" applyNumberFormat="1" applyFont="1" applyFill="1" applyAlignment="1">
      <alignment horizontal="left"/>
    </xf>
    <xf numFmtId="0" fontId="1" fillId="0" borderId="0" xfId="0" applyFont="1" applyFill="1" applyAlignment="1">
      <alignment horizontal="right"/>
    </xf>
    <xf numFmtId="0" fontId="1" fillId="0" borderId="0" xfId="0" applyFont="1" applyFill="1" applyBorder="1" applyAlignment="1">
      <alignment/>
    </xf>
    <xf numFmtId="3" fontId="1" fillId="0" borderId="0" xfId="0" applyNumberFormat="1" applyFont="1" applyFill="1" applyAlignment="1">
      <alignment/>
    </xf>
    <xf numFmtId="0" fontId="1" fillId="0" borderId="0" xfId="0" applyFont="1" applyFill="1" applyAlignment="1">
      <alignment horizontal="left" indent="3"/>
    </xf>
    <xf numFmtId="0" fontId="1" fillId="0" borderId="0" xfId="0" applyFont="1" applyAlignment="1">
      <alignment/>
    </xf>
    <xf numFmtId="175" fontId="1" fillId="0" borderId="17" xfId="0" applyNumberFormat="1" applyFont="1" applyFill="1" applyBorder="1" applyAlignment="1">
      <alignment horizontal="right" wrapText="1"/>
    </xf>
    <xf numFmtId="175" fontId="1" fillId="0" borderId="18" xfId="0" applyNumberFormat="1" applyFont="1" applyFill="1" applyBorder="1" applyAlignment="1">
      <alignment horizontal="right" wrapText="1"/>
    </xf>
    <xf numFmtId="0" fontId="7" fillId="0" borderId="0" xfId="0" applyFont="1" applyFill="1" applyAlignment="1">
      <alignment horizontal="left"/>
    </xf>
    <xf numFmtId="0" fontId="7" fillId="0" borderId="0" xfId="0" applyFont="1" applyFill="1" applyAlignment="1">
      <alignment horizontal="left" indent="3"/>
    </xf>
    <xf numFmtId="0" fontId="7" fillId="0" borderId="0" xfId="0" applyFont="1" applyFill="1" applyAlignment="1" quotePrefix="1">
      <alignment horizontal="right"/>
    </xf>
    <xf numFmtId="0" fontId="8" fillId="0" borderId="0" xfId="0" applyFont="1" applyFill="1" applyBorder="1" applyAlignment="1">
      <alignment horizontal="center" wrapText="1"/>
    </xf>
    <xf numFmtId="0" fontId="7" fillId="0" borderId="0" xfId="0" applyFont="1" applyFill="1" applyAlignment="1">
      <alignment/>
    </xf>
    <xf numFmtId="0" fontId="1" fillId="0" borderId="19" xfId="0" applyFont="1" applyFill="1" applyBorder="1" applyAlignment="1">
      <alignment horizontal="left" wrapText="1"/>
    </xf>
    <xf numFmtId="0" fontId="1" fillId="0" borderId="20" xfId="0" applyFont="1" applyFill="1" applyBorder="1" applyAlignment="1">
      <alignment horizontal="left" wrapText="1"/>
    </xf>
    <xf numFmtId="0" fontId="1" fillId="0" borderId="19" xfId="0" applyFont="1" applyFill="1" applyBorder="1" applyAlignment="1">
      <alignment horizontal="right" wrapText="1"/>
    </xf>
    <xf numFmtId="0" fontId="1" fillId="0" borderId="20" xfId="0" applyFont="1" applyFill="1" applyBorder="1" applyAlignment="1">
      <alignment horizontal="right" wrapText="1"/>
    </xf>
    <xf numFmtId="0" fontId="2" fillId="0" borderId="14" xfId="0" applyFont="1" applyFill="1" applyBorder="1" applyAlignment="1">
      <alignment horizontal="left" wrapText="1"/>
    </xf>
    <xf numFmtId="0" fontId="2" fillId="0" borderId="0" xfId="0" applyFont="1" applyFill="1" applyBorder="1" applyAlignment="1">
      <alignment horizontal="left" wrapText="1"/>
    </xf>
    <xf numFmtId="0" fontId="2" fillId="0" borderId="16" xfId="0" applyFont="1" applyFill="1" applyBorder="1" applyAlignment="1">
      <alignment horizontal="left" wrapText="1"/>
    </xf>
    <xf numFmtId="0" fontId="2" fillId="0" borderId="14" xfId="0" applyFont="1" applyFill="1" applyBorder="1" applyAlignment="1">
      <alignment horizontal="right" wrapText="1"/>
    </xf>
    <xf numFmtId="0" fontId="2" fillId="0" borderId="0" xfId="0" applyFont="1" applyFill="1" applyBorder="1" applyAlignment="1">
      <alignment horizontal="right" wrapText="1"/>
    </xf>
    <xf numFmtId="0" fontId="2" fillId="0" borderId="16" xfId="0" applyFont="1" applyFill="1" applyBorder="1" applyAlignment="1">
      <alignment horizontal="right" wrapText="1"/>
    </xf>
    <xf numFmtId="0" fontId="1" fillId="0" borderId="21" xfId="0" applyFont="1" applyFill="1" applyBorder="1" applyAlignment="1">
      <alignment horizontal="left" wrapText="1"/>
    </xf>
    <xf numFmtId="0" fontId="1" fillId="0" borderId="22" xfId="0" applyFont="1" applyFill="1" applyBorder="1" applyAlignment="1">
      <alignment horizontal="left" wrapText="1"/>
    </xf>
    <xf numFmtId="0" fontId="1" fillId="0" borderId="21" xfId="0" applyFont="1" applyFill="1" applyBorder="1" applyAlignment="1">
      <alignment horizontal="right" wrapText="1"/>
    </xf>
    <xf numFmtId="0" fontId="1" fillId="0" borderId="22" xfId="0" applyFont="1" applyFill="1" applyBorder="1" applyAlignment="1">
      <alignment horizontal="right" wrapText="1"/>
    </xf>
    <xf numFmtId="0" fontId="1" fillId="0" borderId="12" xfId="0" applyFont="1" applyFill="1" applyBorder="1" applyAlignment="1" quotePrefix="1">
      <alignment horizontal="center" wrapText="1"/>
    </xf>
    <xf numFmtId="0" fontId="1" fillId="0" borderId="12" xfId="0" applyFont="1" applyFill="1" applyBorder="1" applyAlignment="1">
      <alignment horizontal="center" wrapText="1"/>
    </xf>
    <xf numFmtId="0" fontId="2" fillId="0" borderId="0" xfId="0" applyFont="1" applyFill="1" applyAlignment="1">
      <alignment horizontal="center" vertical="top" wrapText="1"/>
    </xf>
    <xf numFmtId="0" fontId="2" fillId="0" borderId="16" xfId="0" applyFont="1" applyFill="1" applyBorder="1" applyAlignment="1">
      <alignment horizontal="center" vertical="top" wrapText="1"/>
    </xf>
    <xf numFmtId="0" fontId="2" fillId="0" borderId="19" xfId="0" applyFont="1" applyFill="1" applyBorder="1" applyAlignment="1">
      <alignment horizontal="left" wrapText="1"/>
    </xf>
    <xf numFmtId="0" fontId="2" fillId="0" borderId="23" xfId="0" applyFont="1" applyFill="1" applyBorder="1" applyAlignment="1">
      <alignment horizontal="left" wrapText="1"/>
    </xf>
    <xf numFmtId="0" fontId="2" fillId="0" borderId="20" xfId="0" applyFont="1" applyFill="1" applyBorder="1" applyAlignment="1">
      <alignment horizontal="left" wrapText="1"/>
    </xf>
    <xf numFmtId="0" fontId="2" fillId="0" borderId="19" xfId="0" applyFont="1" applyFill="1" applyBorder="1" applyAlignment="1">
      <alignment horizontal="right" wrapText="1"/>
    </xf>
    <xf numFmtId="0" fontId="2" fillId="0" borderId="23" xfId="0" applyFont="1" applyFill="1" applyBorder="1" applyAlignment="1">
      <alignment horizontal="right" wrapText="1"/>
    </xf>
    <xf numFmtId="0" fontId="2" fillId="0" borderId="20" xfId="0" applyFont="1" applyFill="1" applyBorder="1" applyAlignment="1">
      <alignment horizontal="right" wrapText="1"/>
    </xf>
    <xf numFmtId="0" fontId="2" fillId="0" borderId="4"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4" xfId="0" applyFont="1" applyFill="1" applyBorder="1" applyAlignment="1">
      <alignment horizontal="left" wrapText="1"/>
    </xf>
    <xf numFmtId="0" fontId="1" fillId="0" borderId="14" xfId="0" applyFont="1" applyFill="1" applyBorder="1" applyAlignment="1">
      <alignment horizontal="left" wrapText="1"/>
    </xf>
    <xf numFmtId="0" fontId="1" fillId="0" borderId="16" xfId="0" applyFont="1" applyFill="1" applyBorder="1" applyAlignment="1">
      <alignment horizontal="left" wrapText="1"/>
    </xf>
    <xf numFmtId="0" fontId="1" fillId="0" borderId="14" xfId="0" applyFont="1" applyFill="1" applyBorder="1" applyAlignment="1">
      <alignment horizontal="right" wrapText="1"/>
    </xf>
    <xf numFmtId="0" fontId="1" fillId="0" borderId="16" xfId="0" applyFont="1" applyFill="1" applyBorder="1" applyAlignment="1">
      <alignment horizontal="right" wrapText="1"/>
    </xf>
    <xf numFmtId="0" fontId="1" fillId="0" borderId="0" xfId="0" applyFont="1" applyFill="1" applyAlignment="1">
      <alignment horizontal="center" wrapText="1"/>
    </xf>
    <xf numFmtId="0" fontId="1" fillId="0" borderId="16" xfId="0" applyFont="1" applyFill="1" applyBorder="1" applyAlignment="1">
      <alignment horizontal="center" wrapText="1"/>
    </xf>
    <xf numFmtId="0" fontId="1" fillId="0" borderId="24" xfId="0" applyFont="1" applyFill="1" applyBorder="1" applyAlignment="1">
      <alignment horizontal="center" wrapText="1"/>
    </xf>
    <xf numFmtId="0" fontId="1" fillId="0" borderId="25" xfId="0" applyFont="1" applyFill="1" applyBorder="1" applyAlignment="1">
      <alignment horizontal="center" wrapText="1"/>
    </xf>
    <xf numFmtId="0" fontId="2" fillId="0" borderId="21" xfId="0" applyFont="1" applyFill="1" applyBorder="1" applyAlignment="1">
      <alignment horizontal="center" vertical="top" wrapText="1"/>
    </xf>
    <xf numFmtId="0" fontId="2" fillId="0" borderId="26" xfId="0" applyFont="1" applyFill="1" applyBorder="1" applyAlignment="1">
      <alignment horizontal="center" vertical="top" wrapText="1"/>
    </xf>
    <xf numFmtId="0" fontId="2" fillId="0" borderId="22" xfId="0" applyFont="1" applyFill="1" applyBorder="1" applyAlignment="1">
      <alignment horizontal="center" vertical="top" wrapText="1"/>
    </xf>
    <xf numFmtId="0" fontId="1" fillId="0" borderId="24" xfId="0" applyFont="1" applyFill="1" applyBorder="1" applyAlignment="1" quotePrefix="1">
      <alignment horizontal="center" wrapText="1"/>
    </xf>
    <xf numFmtId="15" fontId="1" fillId="0" borderId="24" xfId="0" applyNumberFormat="1" applyFont="1" applyFill="1" applyBorder="1" applyAlignment="1" quotePrefix="1">
      <alignment horizontal="center" wrapText="1"/>
    </xf>
    <xf numFmtId="0" fontId="1" fillId="0" borderId="21" xfId="0" applyFont="1" applyFill="1" applyBorder="1" applyAlignment="1">
      <alignment horizontal="center" wrapText="1"/>
    </xf>
    <xf numFmtId="0" fontId="1" fillId="0" borderId="26" xfId="0" applyFont="1" applyFill="1" applyBorder="1" applyAlignment="1">
      <alignment horizontal="center" wrapText="1"/>
    </xf>
    <xf numFmtId="0" fontId="1" fillId="0" borderId="22" xfId="0" applyFont="1" applyFill="1" applyBorder="1" applyAlignment="1">
      <alignment horizontal="center" wrapText="1"/>
    </xf>
    <xf numFmtId="0" fontId="1" fillId="0" borderId="19" xfId="0" applyFont="1" applyFill="1" applyBorder="1" applyAlignment="1">
      <alignment horizontal="center" wrapText="1"/>
    </xf>
    <xf numFmtId="0" fontId="1" fillId="0" borderId="23" xfId="0" applyFont="1" applyFill="1" applyBorder="1" applyAlignment="1">
      <alignment horizontal="center" wrapText="1"/>
    </xf>
    <xf numFmtId="0" fontId="1" fillId="0" borderId="20" xfId="0" applyFont="1" applyFill="1" applyBorder="1" applyAlignment="1">
      <alignment horizontal="center" wrapText="1"/>
    </xf>
    <xf numFmtId="0" fontId="2" fillId="0" borderId="14" xfId="0" applyFont="1" applyFill="1" applyBorder="1" applyAlignment="1">
      <alignment horizontal="center" vertical="top" wrapText="1"/>
    </xf>
    <xf numFmtId="0" fontId="2" fillId="0" borderId="19" xfId="0" applyFont="1" applyFill="1" applyBorder="1" applyAlignment="1">
      <alignment horizontal="center" vertical="top" wrapText="1"/>
    </xf>
    <xf numFmtId="0" fontId="2" fillId="0" borderId="23" xfId="0" applyFont="1" applyFill="1" applyBorder="1" applyAlignment="1">
      <alignment horizontal="center" vertical="top" wrapText="1"/>
    </xf>
    <xf numFmtId="0" fontId="2" fillId="0" borderId="20" xfId="0" applyFont="1" applyFill="1" applyBorder="1" applyAlignment="1">
      <alignment horizontal="center" vertical="top" wrapText="1"/>
    </xf>
    <xf numFmtId="0" fontId="1" fillId="0" borderId="21" xfId="0" applyFont="1" applyFill="1" applyBorder="1" applyAlignment="1">
      <alignment horizontal="center"/>
    </xf>
    <xf numFmtId="0" fontId="1" fillId="0" borderId="26" xfId="0" applyFont="1" applyFill="1" applyBorder="1" applyAlignment="1">
      <alignment horizontal="center"/>
    </xf>
    <xf numFmtId="0" fontId="1" fillId="0" borderId="22" xfId="0" applyFont="1" applyFill="1" applyBorder="1" applyAlignment="1">
      <alignment horizontal="center"/>
    </xf>
    <xf numFmtId="0" fontId="7" fillId="0" borderId="0" xfId="0" applyFont="1" applyFill="1" applyAlignment="1">
      <alignment horizontal="center"/>
    </xf>
    <xf numFmtId="0" fontId="0" fillId="0" borderId="23" xfId="0" applyFont="1" applyFill="1" applyBorder="1" applyAlignment="1" quotePrefix="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1.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O53"/>
  <sheetViews>
    <sheetView showGridLines="0" tabSelected="1" workbookViewId="0" topLeftCell="A1">
      <selection activeCell="D3" sqref="D3:AP3"/>
    </sheetView>
  </sheetViews>
  <sheetFormatPr defaultColWidth="9.140625" defaultRowHeight="12.75"/>
  <cols>
    <col min="1" max="1" width="1.1484375" style="36" customWidth="1"/>
    <col min="2" max="2" width="2.28125" style="36" customWidth="1"/>
    <col min="3" max="3" width="30.28125" style="36" customWidth="1"/>
    <col min="4" max="9" width="9.140625" style="36" customWidth="1"/>
    <col min="10" max="10" width="10.140625" style="36" customWidth="1"/>
    <col min="11" max="11" width="10.421875" style="36" customWidth="1"/>
    <col min="12" max="12" width="9.57421875" style="36" customWidth="1"/>
    <col min="13" max="42" width="9.140625" style="36" customWidth="1"/>
    <col min="43" max="43" width="30.28125" style="36" customWidth="1"/>
    <col min="44" max="45" width="1.1484375" style="36" customWidth="1"/>
    <col min="46" max="46" width="10.140625" style="36" bestFit="1" customWidth="1"/>
    <col min="47" max="47" width="9.7109375" style="36" bestFit="1" customWidth="1"/>
    <col min="48" max="48" width="10.140625" style="36" bestFit="1" customWidth="1"/>
    <col min="49" max="16384" width="9.140625" style="36" customWidth="1"/>
  </cols>
  <sheetData>
    <row r="1" spans="1:45" s="55" customFormat="1" ht="12.75">
      <c r="A1" s="54" t="s">
        <v>114</v>
      </c>
      <c r="D1" s="112" t="s">
        <v>118</v>
      </c>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S1" s="56" t="s">
        <v>115</v>
      </c>
    </row>
    <row r="2" spans="1:45" s="55" customFormat="1" ht="15">
      <c r="A2" s="57"/>
      <c r="B2" s="58"/>
      <c r="C2" s="58"/>
      <c r="D2" s="112" t="s">
        <v>119</v>
      </c>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58"/>
      <c r="AR2" s="58"/>
      <c r="AS2" s="58"/>
    </row>
    <row r="3" spans="1:45" s="55" customFormat="1" ht="15">
      <c r="A3" s="57"/>
      <c r="B3" s="58"/>
      <c r="C3" s="58"/>
      <c r="D3" s="113" t="s">
        <v>65</v>
      </c>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58"/>
      <c r="AR3" s="58"/>
      <c r="AS3" s="58"/>
    </row>
    <row r="4" spans="1:45" s="1" customFormat="1" ht="15" customHeight="1">
      <c r="A4" s="94"/>
      <c r="B4" s="95"/>
      <c r="C4" s="96"/>
      <c r="D4" s="99" t="s">
        <v>66</v>
      </c>
      <c r="E4" s="100"/>
      <c r="F4" s="101"/>
      <c r="G4" s="99" t="s">
        <v>69</v>
      </c>
      <c r="H4" s="100"/>
      <c r="I4" s="101"/>
      <c r="J4" s="99" t="s">
        <v>72</v>
      </c>
      <c r="K4" s="100"/>
      <c r="L4" s="101"/>
      <c r="M4" s="99" t="s">
        <v>75</v>
      </c>
      <c r="N4" s="100"/>
      <c r="O4" s="101"/>
      <c r="P4" s="99" t="s">
        <v>78</v>
      </c>
      <c r="Q4" s="100"/>
      <c r="R4" s="101"/>
      <c r="S4" s="99" t="s">
        <v>81</v>
      </c>
      <c r="T4" s="100"/>
      <c r="U4" s="101"/>
      <c r="V4" s="99" t="s">
        <v>84</v>
      </c>
      <c r="W4" s="100"/>
      <c r="X4" s="101"/>
      <c r="Y4" s="99" t="s">
        <v>87</v>
      </c>
      <c r="Z4" s="100"/>
      <c r="AA4" s="101"/>
      <c r="AB4" s="99" t="s">
        <v>90</v>
      </c>
      <c r="AC4" s="100"/>
      <c r="AD4" s="101"/>
      <c r="AE4" s="99" t="s">
        <v>93</v>
      </c>
      <c r="AF4" s="100"/>
      <c r="AG4" s="101"/>
      <c r="AH4" s="99" t="s">
        <v>96</v>
      </c>
      <c r="AI4" s="100"/>
      <c r="AJ4" s="101"/>
      <c r="AK4" s="99" t="s">
        <v>99</v>
      </c>
      <c r="AL4" s="100"/>
      <c r="AM4" s="101"/>
      <c r="AN4" s="109" t="s">
        <v>55</v>
      </c>
      <c r="AO4" s="110"/>
      <c r="AP4" s="111"/>
      <c r="AQ4" s="94"/>
      <c r="AR4" s="95"/>
      <c r="AS4" s="96"/>
    </row>
    <row r="5" spans="1:45" ht="12.75" customHeight="1">
      <c r="A5" s="105"/>
      <c r="B5" s="84"/>
      <c r="C5" s="76"/>
      <c r="D5" s="102"/>
      <c r="E5" s="103"/>
      <c r="F5" s="104"/>
      <c r="G5" s="102"/>
      <c r="H5" s="103"/>
      <c r="I5" s="104"/>
      <c r="J5" s="102"/>
      <c r="K5" s="103"/>
      <c r="L5" s="104"/>
      <c r="M5" s="102"/>
      <c r="N5" s="103"/>
      <c r="O5" s="104"/>
      <c r="P5" s="102"/>
      <c r="Q5" s="103"/>
      <c r="R5" s="104"/>
      <c r="S5" s="102"/>
      <c r="T5" s="103"/>
      <c r="U5" s="104"/>
      <c r="V5" s="102"/>
      <c r="W5" s="103"/>
      <c r="X5" s="104"/>
      <c r="Y5" s="102"/>
      <c r="Z5" s="103"/>
      <c r="AA5" s="104"/>
      <c r="AB5" s="102"/>
      <c r="AC5" s="103"/>
      <c r="AD5" s="104"/>
      <c r="AE5" s="102"/>
      <c r="AF5" s="103"/>
      <c r="AG5" s="104"/>
      <c r="AH5" s="102"/>
      <c r="AI5" s="103"/>
      <c r="AJ5" s="104"/>
      <c r="AK5" s="102"/>
      <c r="AL5" s="103"/>
      <c r="AM5" s="104"/>
      <c r="AN5" s="102" t="s">
        <v>110</v>
      </c>
      <c r="AO5" s="103"/>
      <c r="AP5" s="104"/>
      <c r="AQ5" s="105"/>
      <c r="AR5" s="84"/>
      <c r="AS5" s="76"/>
    </row>
    <row r="6" spans="1:45" ht="12.75">
      <c r="A6" s="105"/>
      <c r="B6" s="84"/>
      <c r="C6" s="76"/>
      <c r="D6" s="20" t="s">
        <v>0</v>
      </c>
      <c r="E6" s="20" t="s">
        <v>2</v>
      </c>
      <c r="F6" s="20" t="s">
        <v>4</v>
      </c>
      <c r="G6" s="20" t="s">
        <v>0</v>
      </c>
      <c r="H6" s="20" t="s">
        <v>2</v>
      </c>
      <c r="I6" s="20" t="s">
        <v>4</v>
      </c>
      <c r="J6" s="20" t="s">
        <v>0</v>
      </c>
      <c r="K6" s="20" t="s">
        <v>2</v>
      </c>
      <c r="L6" s="20" t="s">
        <v>4</v>
      </c>
      <c r="M6" s="20" t="s">
        <v>0</v>
      </c>
      <c r="N6" s="20" t="s">
        <v>2</v>
      </c>
      <c r="O6" s="20" t="s">
        <v>4</v>
      </c>
      <c r="P6" s="20" t="s">
        <v>0</v>
      </c>
      <c r="Q6" s="20" t="s">
        <v>2</v>
      </c>
      <c r="R6" s="20" t="s">
        <v>4</v>
      </c>
      <c r="S6" s="20" t="s">
        <v>0</v>
      </c>
      <c r="T6" s="20" t="s">
        <v>2</v>
      </c>
      <c r="U6" s="20" t="s">
        <v>4</v>
      </c>
      <c r="V6" s="20" t="s">
        <v>0</v>
      </c>
      <c r="W6" s="20" t="s">
        <v>2</v>
      </c>
      <c r="X6" s="20" t="s">
        <v>4</v>
      </c>
      <c r="Y6" s="20" t="s">
        <v>0</v>
      </c>
      <c r="Z6" s="20" t="s">
        <v>2</v>
      </c>
      <c r="AA6" s="20" t="s">
        <v>4</v>
      </c>
      <c r="AB6" s="20" t="s">
        <v>0</v>
      </c>
      <c r="AC6" s="20" t="s">
        <v>2</v>
      </c>
      <c r="AD6" s="20" t="s">
        <v>4</v>
      </c>
      <c r="AE6" s="20" t="s">
        <v>0</v>
      </c>
      <c r="AF6" s="20" t="s">
        <v>2</v>
      </c>
      <c r="AG6" s="20" t="s">
        <v>4</v>
      </c>
      <c r="AH6" s="20" t="s">
        <v>0</v>
      </c>
      <c r="AI6" s="20" t="s">
        <v>2</v>
      </c>
      <c r="AJ6" s="20" t="s">
        <v>4</v>
      </c>
      <c r="AK6" s="20" t="s">
        <v>0</v>
      </c>
      <c r="AL6" s="20" t="s">
        <v>2</v>
      </c>
      <c r="AM6" s="20" t="s">
        <v>4</v>
      </c>
      <c r="AN6" s="20" t="s">
        <v>0</v>
      </c>
      <c r="AO6" s="20" t="s">
        <v>2</v>
      </c>
      <c r="AP6" s="20" t="s">
        <v>4</v>
      </c>
      <c r="AQ6" s="105"/>
      <c r="AR6" s="84"/>
      <c r="AS6" s="76"/>
    </row>
    <row r="7" spans="1:45" ht="12.75">
      <c r="A7" s="106"/>
      <c r="B7" s="107"/>
      <c r="C7" s="108"/>
      <c r="D7" s="21" t="s">
        <v>1</v>
      </c>
      <c r="E7" s="21" t="s">
        <v>3</v>
      </c>
      <c r="F7" s="21" t="s">
        <v>5</v>
      </c>
      <c r="G7" s="21" t="s">
        <v>1</v>
      </c>
      <c r="H7" s="21" t="s">
        <v>3</v>
      </c>
      <c r="I7" s="21" t="s">
        <v>5</v>
      </c>
      <c r="J7" s="21" t="s">
        <v>1</v>
      </c>
      <c r="K7" s="21" t="s">
        <v>3</v>
      </c>
      <c r="L7" s="21" t="s">
        <v>5</v>
      </c>
      <c r="M7" s="21" t="s">
        <v>1</v>
      </c>
      <c r="N7" s="21" t="s">
        <v>3</v>
      </c>
      <c r="O7" s="21" t="s">
        <v>5</v>
      </c>
      <c r="P7" s="21" t="s">
        <v>1</v>
      </c>
      <c r="Q7" s="21" t="s">
        <v>3</v>
      </c>
      <c r="R7" s="21" t="s">
        <v>5</v>
      </c>
      <c r="S7" s="21" t="s">
        <v>1</v>
      </c>
      <c r="T7" s="21" t="s">
        <v>3</v>
      </c>
      <c r="U7" s="21" t="s">
        <v>5</v>
      </c>
      <c r="V7" s="21" t="s">
        <v>1</v>
      </c>
      <c r="W7" s="21" t="s">
        <v>3</v>
      </c>
      <c r="X7" s="21" t="s">
        <v>5</v>
      </c>
      <c r="Y7" s="21" t="s">
        <v>1</v>
      </c>
      <c r="Z7" s="21" t="s">
        <v>3</v>
      </c>
      <c r="AA7" s="21" t="s">
        <v>5</v>
      </c>
      <c r="AB7" s="21" t="s">
        <v>1</v>
      </c>
      <c r="AC7" s="21" t="s">
        <v>3</v>
      </c>
      <c r="AD7" s="21" t="s">
        <v>5</v>
      </c>
      <c r="AE7" s="21" t="s">
        <v>1</v>
      </c>
      <c r="AF7" s="21" t="s">
        <v>3</v>
      </c>
      <c r="AG7" s="21" t="s">
        <v>5</v>
      </c>
      <c r="AH7" s="21" t="s">
        <v>1</v>
      </c>
      <c r="AI7" s="21" t="s">
        <v>3</v>
      </c>
      <c r="AJ7" s="21" t="s">
        <v>5</v>
      </c>
      <c r="AK7" s="21" t="s">
        <v>1</v>
      </c>
      <c r="AL7" s="21" t="s">
        <v>3</v>
      </c>
      <c r="AM7" s="21" t="s">
        <v>5</v>
      </c>
      <c r="AN7" s="21" t="s">
        <v>1</v>
      </c>
      <c r="AO7" s="21" t="s">
        <v>3</v>
      </c>
      <c r="AP7" s="21" t="s">
        <v>5</v>
      </c>
      <c r="AQ7" s="106"/>
      <c r="AR7" s="107"/>
      <c r="AS7" s="108"/>
    </row>
    <row r="8" spans="1:45" ht="12.75">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row>
    <row r="9" spans="1:45" ht="12.75">
      <c r="A9" s="94"/>
      <c r="B9" s="95"/>
      <c r="C9" s="96"/>
      <c r="D9" s="92" t="s">
        <v>67</v>
      </c>
      <c r="E9" s="74"/>
      <c r="F9" s="93"/>
      <c r="G9" s="97" t="s">
        <v>70</v>
      </c>
      <c r="H9" s="74"/>
      <c r="I9" s="93"/>
      <c r="J9" s="92" t="s">
        <v>73</v>
      </c>
      <c r="K9" s="74"/>
      <c r="L9" s="93"/>
      <c r="M9" s="97" t="s">
        <v>76</v>
      </c>
      <c r="N9" s="74"/>
      <c r="O9" s="93"/>
      <c r="P9" s="98" t="s">
        <v>80</v>
      </c>
      <c r="Q9" s="74"/>
      <c r="R9" s="93"/>
      <c r="S9" s="92" t="s">
        <v>82</v>
      </c>
      <c r="T9" s="74"/>
      <c r="U9" s="93"/>
      <c r="V9" s="97" t="s">
        <v>85</v>
      </c>
      <c r="W9" s="74"/>
      <c r="X9" s="93"/>
      <c r="Y9" s="92" t="s">
        <v>88</v>
      </c>
      <c r="Z9" s="74"/>
      <c r="AA9" s="93"/>
      <c r="AB9" s="97" t="s">
        <v>91</v>
      </c>
      <c r="AC9" s="74"/>
      <c r="AD9" s="93"/>
      <c r="AE9" s="97" t="s">
        <v>94</v>
      </c>
      <c r="AF9" s="74"/>
      <c r="AG9" s="93"/>
      <c r="AH9" s="97" t="s">
        <v>97</v>
      </c>
      <c r="AI9" s="74"/>
      <c r="AJ9" s="93"/>
      <c r="AK9" s="97" t="s">
        <v>100</v>
      </c>
      <c r="AL9" s="74"/>
      <c r="AM9" s="93"/>
      <c r="AN9" s="92" t="s">
        <v>67</v>
      </c>
      <c r="AO9" s="74"/>
      <c r="AP9" s="93"/>
      <c r="AQ9" s="94"/>
      <c r="AR9" s="95"/>
      <c r="AS9" s="96"/>
    </row>
    <row r="10" spans="1:45" ht="12.75">
      <c r="A10" s="63" t="s">
        <v>56</v>
      </c>
      <c r="B10" s="64"/>
      <c r="C10" s="65"/>
      <c r="D10" s="23">
        <v>13.6</v>
      </c>
      <c r="E10" s="23">
        <v>2.2</v>
      </c>
      <c r="F10" s="23">
        <f>+E10+D10</f>
        <v>15.8</v>
      </c>
      <c r="G10" s="23">
        <f>+D36</f>
        <v>12.200000000000001</v>
      </c>
      <c r="H10" s="23">
        <f>+E36</f>
        <v>2.1</v>
      </c>
      <c r="I10" s="23">
        <f>SUM(G10:H10)</f>
        <v>14.3</v>
      </c>
      <c r="J10" s="23">
        <f>+G36</f>
        <v>16.6</v>
      </c>
      <c r="K10" s="23">
        <f>+H36</f>
        <v>3.4999999999999996</v>
      </c>
      <c r="L10" s="23">
        <f>SUM(J10:K10)</f>
        <v>20.1</v>
      </c>
      <c r="M10" s="23">
        <f>+J36</f>
        <v>18.500000000000004</v>
      </c>
      <c r="N10" s="23">
        <f>+K36</f>
        <v>5.599999999999999</v>
      </c>
      <c r="O10" s="23">
        <f>SUM(M10:N10)</f>
        <v>24.1</v>
      </c>
      <c r="P10" s="23">
        <f>+M36</f>
        <v>22.3</v>
      </c>
      <c r="Q10" s="23">
        <f>+N36</f>
        <v>5.399999999999999</v>
      </c>
      <c r="R10" s="23">
        <f>SUM(P10:Q10)</f>
        <v>27.7</v>
      </c>
      <c r="S10" s="23">
        <f>+P36</f>
        <v>19.9</v>
      </c>
      <c r="T10" s="23">
        <f>+Q36</f>
        <v>6.6</v>
      </c>
      <c r="U10" s="23">
        <f>SUM(S10:T10)</f>
        <v>26.5</v>
      </c>
      <c r="V10" s="23">
        <v>16.6</v>
      </c>
      <c r="W10" s="23">
        <v>6</v>
      </c>
      <c r="X10" s="23">
        <f>SUM(V10:W10)</f>
        <v>22.6</v>
      </c>
      <c r="Y10" s="23">
        <v>13.9</v>
      </c>
      <c r="Z10" s="23">
        <v>4.3</v>
      </c>
      <c r="AA10" s="23">
        <f>+Z10+Y10</f>
        <v>18.2</v>
      </c>
      <c r="AB10" s="23">
        <v>10.9</v>
      </c>
      <c r="AC10" s="23">
        <v>3.2</v>
      </c>
      <c r="AD10" s="23">
        <f>+AC10+AB10</f>
        <v>14.100000000000001</v>
      </c>
      <c r="AE10" s="23">
        <v>7.1</v>
      </c>
      <c r="AF10" s="23">
        <v>2.5</v>
      </c>
      <c r="AG10" s="23">
        <f>+AF10+AE10</f>
        <v>9.6</v>
      </c>
      <c r="AH10" s="23">
        <v>18.1</v>
      </c>
      <c r="AI10" s="23">
        <v>2.1</v>
      </c>
      <c r="AJ10" s="23">
        <f>+AI10+AH10</f>
        <v>20.200000000000003</v>
      </c>
      <c r="AK10" s="23">
        <f>+AH36</f>
        <v>16.200000000000003</v>
      </c>
      <c r="AL10" s="23">
        <f>+AI36</f>
        <v>1.8000000000000003</v>
      </c>
      <c r="AM10" s="23">
        <f>+AL10+AK10</f>
        <v>18.000000000000004</v>
      </c>
      <c r="AN10" s="23">
        <v>13.6</v>
      </c>
      <c r="AO10" s="23">
        <v>2.2</v>
      </c>
      <c r="AP10" s="23">
        <v>15.8</v>
      </c>
      <c r="AQ10" s="66" t="s">
        <v>6</v>
      </c>
      <c r="AR10" s="67"/>
      <c r="AS10" s="68"/>
    </row>
    <row r="11" spans="1:45" ht="12.75" customHeight="1">
      <c r="A11" s="24"/>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74" t="s">
        <v>111</v>
      </c>
      <c r="AO11" s="74"/>
      <c r="AP11" s="74"/>
      <c r="AQ11" s="90"/>
      <c r="AR11" s="90"/>
      <c r="AS11" s="91"/>
    </row>
    <row r="12" spans="1:45" ht="12.75">
      <c r="A12" s="63" t="s">
        <v>57</v>
      </c>
      <c r="B12" s="64"/>
      <c r="C12" s="65"/>
      <c r="D12" s="23">
        <f>SUM(D13:D14)</f>
        <v>1.4</v>
      </c>
      <c r="E12" s="23">
        <f>SUM(E13:E14)</f>
        <v>0.4</v>
      </c>
      <c r="F12" s="23">
        <f>SUM(D12:E12)</f>
        <v>1.7999999999999998</v>
      </c>
      <c r="G12" s="23">
        <f>SUM(G13:G14)</f>
        <v>7.9</v>
      </c>
      <c r="H12" s="23">
        <f>SUM(H13:H14)</f>
        <v>2</v>
      </c>
      <c r="I12" s="23">
        <f>SUM(G12:H12)</f>
        <v>9.9</v>
      </c>
      <c r="J12" s="23">
        <f>SUM(J13:J14)</f>
        <v>3.1</v>
      </c>
      <c r="K12" s="23">
        <f>SUM(K13:K14)</f>
        <v>2.7</v>
      </c>
      <c r="L12" s="23">
        <f>SUM(J12:K12)</f>
        <v>5.800000000000001</v>
      </c>
      <c r="M12" s="23">
        <f>SUM(M13:M14)</f>
        <v>6</v>
      </c>
      <c r="N12" s="23">
        <f>SUM(N13:N14)</f>
        <v>0.7</v>
      </c>
      <c r="O12" s="23">
        <f>SUM(M12:N12)</f>
        <v>6.7</v>
      </c>
      <c r="P12" s="23">
        <f>SUM(P13:P14)</f>
        <v>0.4</v>
      </c>
      <c r="Q12" s="23">
        <f>SUM(Q13:Q14)</f>
        <v>2.8</v>
      </c>
      <c r="R12" s="23">
        <f>SUM(P12:Q12)</f>
        <v>3.1999999999999997</v>
      </c>
      <c r="S12" s="23">
        <f>SUM(S13:S14)</f>
        <v>0</v>
      </c>
      <c r="T12" s="23">
        <f>SUM(T13:T14)</f>
        <v>0.9</v>
      </c>
      <c r="U12" s="23">
        <f>SUM(S12:T12)</f>
        <v>0.9</v>
      </c>
      <c r="V12" s="23">
        <f>SUM(V13:V14)</f>
        <v>0</v>
      </c>
      <c r="W12" s="23">
        <f>SUM(W13:W14)</f>
        <v>0.2</v>
      </c>
      <c r="X12" s="23">
        <f>SUM(V12:W12)</f>
        <v>0.2</v>
      </c>
      <c r="Y12" s="23">
        <f>SUM(Y13:Y14)</f>
        <v>0</v>
      </c>
      <c r="Z12" s="23">
        <f>SUM(Z13:Z14)</f>
        <v>0.1</v>
      </c>
      <c r="AA12" s="23">
        <f>SUM(Y12:Z12)</f>
        <v>0.1</v>
      </c>
      <c r="AB12" s="23">
        <f>SUM(AB13:AB14)</f>
        <v>0</v>
      </c>
      <c r="AC12" s="23">
        <f>SUM(AC13:AC14)</f>
        <v>0.1</v>
      </c>
      <c r="AD12" s="23">
        <f>SUM(AB12:AC12)</f>
        <v>0.1</v>
      </c>
      <c r="AE12" s="23">
        <f>AE13+AE14</f>
        <v>13.9</v>
      </c>
      <c r="AF12" s="23">
        <f>AF13+AF14</f>
        <v>0.1</v>
      </c>
      <c r="AG12" s="23">
        <f>AE12+AF12</f>
        <v>14</v>
      </c>
      <c r="AH12" s="23">
        <f aca="true" t="shared" si="0" ref="AH12:AM12">SUM(AH13:AH14)</f>
        <v>0</v>
      </c>
      <c r="AI12" s="23">
        <f t="shared" si="0"/>
        <v>0.1</v>
      </c>
      <c r="AJ12" s="23">
        <f t="shared" si="0"/>
        <v>0.1</v>
      </c>
      <c r="AK12" s="23">
        <f t="shared" si="0"/>
        <v>0</v>
      </c>
      <c r="AL12" s="23">
        <f t="shared" si="0"/>
        <v>0</v>
      </c>
      <c r="AM12" s="23">
        <f t="shared" si="0"/>
        <v>0</v>
      </c>
      <c r="AN12" s="23">
        <f>AN13+AN14</f>
        <v>32.7</v>
      </c>
      <c r="AO12" s="23">
        <f>AO13+AO14</f>
        <v>10.099999999999998</v>
      </c>
      <c r="AP12" s="23">
        <f>AP13+AP14</f>
        <v>42.8</v>
      </c>
      <c r="AQ12" s="66" t="s">
        <v>7</v>
      </c>
      <c r="AR12" s="67"/>
      <c r="AS12" s="68"/>
    </row>
    <row r="13" spans="1:45" ht="12.75">
      <c r="A13" s="24"/>
      <c r="B13" s="69" t="s">
        <v>35</v>
      </c>
      <c r="C13" s="70"/>
      <c r="D13" s="26">
        <v>1.4</v>
      </c>
      <c r="E13" s="26">
        <v>0.4</v>
      </c>
      <c r="F13" s="26">
        <f>SUM(D13:E13)</f>
        <v>1.7999999999999998</v>
      </c>
      <c r="G13" s="26">
        <v>7.9</v>
      </c>
      <c r="H13" s="26">
        <v>2</v>
      </c>
      <c r="I13" s="26">
        <f>SUM(G13:H13)</f>
        <v>9.9</v>
      </c>
      <c r="J13" s="26">
        <v>3.1</v>
      </c>
      <c r="K13" s="26">
        <v>2.7</v>
      </c>
      <c r="L13" s="26">
        <f>SUM(J13:K13)</f>
        <v>5.800000000000001</v>
      </c>
      <c r="M13" s="26">
        <v>0.5</v>
      </c>
      <c r="N13" s="26">
        <v>0.7</v>
      </c>
      <c r="O13" s="26">
        <f>SUM(M13:N13)</f>
        <v>1.2</v>
      </c>
      <c r="P13" s="26">
        <v>0.4</v>
      </c>
      <c r="Q13" s="26">
        <v>2.8</v>
      </c>
      <c r="R13" s="26">
        <f>SUM(P13:Q13)</f>
        <v>3.1999999999999997</v>
      </c>
      <c r="S13" s="26">
        <v>0</v>
      </c>
      <c r="T13" s="26">
        <v>0.9</v>
      </c>
      <c r="U13" s="26">
        <f>SUM(S13:T13)</f>
        <v>0.9</v>
      </c>
      <c r="V13" s="26">
        <v>0</v>
      </c>
      <c r="W13" s="26">
        <v>0.2</v>
      </c>
      <c r="X13" s="26">
        <f>SUM(V13:W13)</f>
        <v>0.2</v>
      </c>
      <c r="Y13" s="26">
        <v>0</v>
      </c>
      <c r="Z13" s="26">
        <v>0.1</v>
      </c>
      <c r="AA13" s="26">
        <f>SUM(Y13:Z13)</f>
        <v>0.1</v>
      </c>
      <c r="AB13" s="26">
        <v>0</v>
      </c>
      <c r="AC13" s="26">
        <v>0.1</v>
      </c>
      <c r="AD13" s="26">
        <f>SUM(AB13:AC13)</f>
        <v>0.1</v>
      </c>
      <c r="AE13" s="26">
        <v>0</v>
      </c>
      <c r="AF13" s="26">
        <v>0.1</v>
      </c>
      <c r="AG13" s="26">
        <f>AE13+AF13</f>
        <v>0.1</v>
      </c>
      <c r="AH13" s="26">
        <v>0</v>
      </c>
      <c r="AI13" s="26">
        <v>0.1</v>
      </c>
      <c r="AJ13" s="26">
        <f>+AI13+AH13</f>
        <v>0.1</v>
      </c>
      <c r="AK13" s="26">
        <v>0</v>
      </c>
      <c r="AL13" s="26">
        <v>0</v>
      </c>
      <c r="AM13" s="26">
        <f>+AL13+AK13</f>
        <v>0</v>
      </c>
      <c r="AN13" s="31">
        <f>+D13+G13+J13+M13+P13+S13+V13+Y13+AB13+AE13+AH13+AK13</f>
        <v>13.3</v>
      </c>
      <c r="AO13" s="31">
        <f>+E13+H13+K13+N13+Q13+T13+W13+Z13+AC13+AF13+AI13+AL13</f>
        <v>10.099999999999998</v>
      </c>
      <c r="AP13" s="26">
        <f>AN13+AO13</f>
        <v>23.4</v>
      </c>
      <c r="AQ13" s="71" t="s">
        <v>36</v>
      </c>
      <c r="AR13" s="72"/>
      <c r="AS13" s="37"/>
    </row>
    <row r="14" spans="1:45" ht="12.75">
      <c r="A14" s="24"/>
      <c r="B14" s="59" t="s">
        <v>8</v>
      </c>
      <c r="C14" s="60"/>
      <c r="D14" s="27">
        <v>0</v>
      </c>
      <c r="E14" s="27">
        <v>0</v>
      </c>
      <c r="F14" s="27">
        <f>SUM(D14:E14)</f>
        <v>0</v>
      </c>
      <c r="G14" s="27">
        <v>0</v>
      </c>
      <c r="H14" s="27">
        <v>0</v>
      </c>
      <c r="I14" s="27">
        <f>SUM(G14:H14)</f>
        <v>0</v>
      </c>
      <c r="J14" s="27">
        <v>0</v>
      </c>
      <c r="K14" s="27">
        <v>0</v>
      </c>
      <c r="L14" s="27">
        <f>SUM(J14:K14)</f>
        <v>0</v>
      </c>
      <c r="M14" s="27">
        <v>5.5</v>
      </c>
      <c r="N14" s="27">
        <v>0</v>
      </c>
      <c r="O14" s="27">
        <f>SUM(M14:N14)</f>
        <v>5.5</v>
      </c>
      <c r="P14" s="27">
        <v>0</v>
      </c>
      <c r="Q14" s="27">
        <v>0</v>
      </c>
      <c r="R14" s="27">
        <v>0</v>
      </c>
      <c r="S14" s="27">
        <v>0</v>
      </c>
      <c r="T14" s="27">
        <v>0</v>
      </c>
      <c r="U14" s="27">
        <f>SUM(S14:T14)</f>
        <v>0</v>
      </c>
      <c r="V14" s="27">
        <v>0</v>
      </c>
      <c r="W14" s="27">
        <v>0</v>
      </c>
      <c r="X14" s="27">
        <f>SUM(V14:W14)</f>
        <v>0</v>
      </c>
      <c r="Y14" s="27">
        <v>0</v>
      </c>
      <c r="Z14" s="27">
        <v>0</v>
      </c>
      <c r="AA14" s="27">
        <f>SUM(Y14:Z14)</f>
        <v>0</v>
      </c>
      <c r="AB14" s="27">
        <v>0</v>
      </c>
      <c r="AC14" s="27">
        <v>0</v>
      </c>
      <c r="AD14" s="27">
        <f>SUM(AB14:AC14)</f>
        <v>0</v>
      </c>
      <c r="AE14" s="27">
        <v>13.9</v>
      </c>
      <c r="AF14" s="27">
        <v>0</v>
      </c>
      <c r="AG14" s="27">
        <f>AE14+AF14</f>
        <v>13.9</v>
      </c>
      <c r="AH14" s="27">
        <v>0</v>
      </c>
      <c r="AI14" s="27">
        <v>0</v>
      </c>
      <c r="AJ14" s="27">
        <f>+AI14+AH14</f>
        <v>0</v>
      </c>
      <c r="AK14" s="27">
        <v>0</v>
      </c>
      <c r="AL14" s="27">
        <v>0</v>
      </c>
      <c r="AM14" s="27">
        <f>+AL14+AK14</f>
        <v>0</v>
      </c>
      <c r="AN14" s="27">
        <f>+D14+G14+J14+M14+P14+S14+V14+Y14+AB14+AE14+AH14+AK14</f>
        <v>19.4</v>
      </c>
      <c r="AO14" s="27">
        <f>+E14+H14+K14+N14+Q14+T14+W14+Z14+AC14+AF14+AI14+AL14</f>
        <v>0</v>
      </c>
      <c r="AP14" s="27">
        <f>SUM(AN14:AO14)</f>
        <v>19.4</v>
      </c>
      <c r="AQ14" s="61" t="s">
        <v>9</v>
      </c>
      <c r="AR14" s="62"/>
      <c r="AS14" s="37"/>
    </row>
    <row r="15" spans="1:45" ht="12.75">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37"/>
    </row>
    <row r="16" spans="1:45" ht="12.75">
      <c r="A16" s="63" t="s">
        <v>58</v>
      </c>
      <c r="B16" s="64"/>
      <c r="C16" s="65"/>
      <c r="D16" s="23">
        <f>+D17+D20+D21+D22</f>
        <v>2.6</v>
      </c>
      <c r="E16" s="23">
        <f>+E17+E20+E21+E22</f>
        <v>0.8</v>
      </c>
      <c r="F16" s="23">
        <f aca="true" t="shared" si="1" ref="F16:F22">SUM(D16:E16)</f>
        <v>3.4000000000000004</v>
      </c>
      <c r="G16" s="23">
        <f>+G17+G20+G21+G22</f>
        <v>3.3</v>
      </c>
      <c r="H16" s="23">
        <f>+H17+H20+H21+H22</f>
        <v>0.6000000000000001</v>
      </c>
      <c r="I16" s="23">
        <f aca="true" t="shared" si="2" ref="I16:I22">SUM(G16:H16)</f>
        <v>3.9</v>
      </c>
      <c r="J16" s="23">
        <f>+J17+J20+J21+J22</f>
        <v>1.2</v>
      </c>
      <c r="K16" s="23">
        <f>+K17+K20+K21+K22</f>
        <v>0.7000000000000001</v>
      </c>
      <c r="L16" s="23">
        <f aca="true" t="shared" si="3" ref="L16:L22">SUM(J16:K16)</f>
        <v>1.9</v>
      </c>
      <c r="M16" s="23">
        <f>+M17+M20+M21+M22</f>
        <v>2.1</v>
      </c>
      <c r="N16" s="23">
        <f>+N17+N20+N21+N22</f>
        <v>0.8999999999999999</v>
      </c>
      <c r="O16" s="23">
        <f aca="true" t="shared" si="4" ref="O16:O22">SUM(M16:N16)</f>
        <v>3</v>
      </c>
      <c r="P16" s="23">
        <f>+P17+P20+P21+P22</f>
        <v>2.6999999999999997</v>
      </c>
      <c r="Q16" s="23">
        <f>+Q17+Q20+Q21+Q22</f>
        <v>1.6</v>
      </c>
      <c r="R16" s="23">
        <f>SUM(P16:Q16)</f>
        <v>4.3</v>
      </c>
      <c r="S16" s="23">
        <f>+S17+S20+S21+S22</f>
        <v>3.1</v>
      </c>
      <c r="T16" s="23">
        <f>+T17+T20+T21+T22</f>
        <v>1.4000000000000001</v>
      </c>
      <c r="U16" s="23">
        <f aca="true" t="shared" si="5" ref="U16:U22">SUM(S16:T16)</f>
        <v>4.5</v>
      </c>
      <c r="V16" s="23">
        <f>+V17+V20+V21+V22</f>
        <v>2.6</v>
      </c>
      <c r="W16" s="23">
        <f>W17+W20+W21+W22</f>
        <v>1.7</v>
      </c>
      <c r="X16" s="23">
        <f>X17+X20+X21+X22</f>
        <v>4.3</v>
      </c>
      <c r="Y16" s="23">
        <f>+Y17+Y20+Y21+Y22</f>
        <v>3</v>
      </c>
      <c r="Z16" s="23">
        <f>Z17+Z20+Z21+Z22</f>
        <v>1.3</v>
      </c>
      <c r="AA16" s="23">
        <f>AA17+AA20+AA21+AA22</f>
        <v>4.3</v>
      </c>
      <c r="AB16" s="23">
        <f>AB17+AB20+AB21+AB22</f>
        <v>3.8</v>
      </c>
      <c r="AC16" s="23">
        <f>AC17+AC20+AC21+AC22</f>
        <v>0.7</v>
      </c>
      <c r="AD16" s="23">
        <f>AD17+AD20+AD21+AD22</f>
        <v>4.5</v>
      </c>
      <c r="AE16" s="23">
        <f>+AE17+AE20+AE21+AE22</f>
        <v>2.9</v>
      </c>
      <c r="AF16" s="23">
        <f>+AF17+AF20+AF21+AF22</f>
        <v>0.5</v>
      </c>
      <c r="AG16" s="23">
        <f>+AF16+AE16</f>
        <v>3.4</v>
      </c>
      <c r="AH16" s="23">
        <f aca="true" t="shared" si="6" ref="AH16:AM16">+AH17+AH20+AH21+AH22</f>
        <v>1.9</v>
      </c>
      <c r="AI16" s="23">
        <f t="shared" si="6"/>
        <v>0.5</v>
      </c>
      <c r="AJ16" s="23">
        <f t="shared" si="6"/>
        <v>2.4000000000000004</v>
      </c>
      <c r="AK16" s="23">
        <f t="shared" si="6"/>
        <v>2.9</v>
      </c>
      <c r="AL16" s="23">
        <f t="shared" si="6"/>
        <v>0.5</v>
      </c>
      <c r="AM16" s="23">
        <f t="shared" si="6"/>
        <v>3.4</v>
      </c>
      <c r="AN16" s="26">
        <f>AN17+AN20+AN21+AN22</f>
        <v>32.1</v>
      </c>
      <c r="AO16" s="26">
        <f>AO17+AO20+AO21+AO22</f>
        <v>11.200000000000001</v>
      </c>
      <c r="AP16" s="23">
        <f>AP17+AP20+AP21+AP22</f>
        <v>43.300000000000004</v>
      </c>
      <c r="AQ16" s="66" t="s">
        <v>10</v>
      </c>
      <c r="AR16" s="67"/>
      <c r="AS16" s="68"/>
    </row>
    <row r="17" spans="1:45" ht="12.75">
      <c r="A17" s="24"/>
      <c r="B17" s="69" t="s">
        <v>107</v>
      </c>
      <c r="C17" s="70"/>
      <c r="D17" s="26">
        <f>+D18+D19</f>
        <v>2.5</v>
      </c>
      <c r="E17" s="26">
        <f>+E18+E19</f>
        <v>0.4</v>
      </c>
      <c r="F17" s="26">
        <f t="shared" si="1"/>
        <v>2.9</v>
      </c>
      <c r="G17" s="26">
        <f>+G18+G19</f>
        <v>3.3</v>
      </c>
      <c r="H17" s="26">
        <f>+H18+H19</f>
        <v>0.4</v>
      </c>
      <c r="I17" s="26">
        <f t="shared" si="2"/>
        <v>3.6999999999999997</v>
      </c>
      <c r="J17" s="26">
        <f>+J18+J19</f>
        <v>1.2</v>
      </c>
      <c r="K17" s="26">
        <f>+K18+K19</f>
        <v>0.4</v>
      </c>
      <c r="L17" s="26">
        <f t="shared" si="3"/>
        <v>1.6</v>
      </c>
      <c r="M17" s="26">
        <f>+M18+M19</f>
        <v>2</v>
      </c>
      <c r="N17" s="26">
        <f>+N18+N19</f>
        <v>0.3</v>
      </c>
      <c r="O17" s="26">
        <f t="shared" si="4"/>
        <v>2.3</v>
      </c>
      <c r="P17" s="26">
        <f>+P18+P19</f>
        <v>2.3</v>
      </c>
      <c r="Q17" s="26">
        <f>+Q18+Q19</f>
        <v>0.4</v>
      </c>
      <c r="R17" s="26">
        <f>SUM(P17:Q17)</f>
        <v>2.6999999999999997</v>
      </c>
      <c r="S17" s="26">
        <f>+S18+S19</f>
        <v>3</v>
      </c>
      <c r="T17" s="26">
        <f>+T18+T19</f>
        <v>0.3</v>
      </c>
      <c r="U17" s="26">
        <f t="shared" si="5"/>
        <v>3.3</v>
      </c>
      <c r="V17" s="26">
        <f>+V18+V19</f>
        <v>2.6</v>
      </c>
      <c r="W17" s="26">
        <f>+W18+W19</f>
        <v>0.3</v>
      </c>
      <c r="X17" s="26">
        <f aca="true" t="shared" si="7" ref="X17:X22">SUM(V17:W17)</f>
        <v>2.9</v>
      </c>
      <c r="Y17" s="26">
        <f>+Y18+Y19</f>
        <v>3</v>
      </c>
      <c r="Z17" s="26">
        <f>+Z18+Z19</f>
        <v>0.5</v>
      </c>
      <c r="AA17" s="26">
        <f>AA18+AA19</f>
        <v>3.5</v>
      </c>
      <c r="AB17" s="26">
        <f>AB18+AB19</f>
        <v>3.3</v>
      </c>
      <c r="AC17" s="26">
        <f>AC18+AC19</f>
        <v>0.2</v>
      </c>
      <c r="AD17" s="26">
        <f>AD18+AD19</f>
        <v>3.5</v>
      </c>
      <c r="AE17" s="26">
        <f>SUM(AE18:AE19)</f>
        <v>2.9</v>
      </c>
      <c r="AF17" s="26">
        <f>SUM(AF18:AF19)</f>
        <v>0.2</v>
      </c>
      <c r="AG17" s="26">
        <f>+AF17+AE17</f>
        <v>3.1</v>
      </c>
      <c r="AH17" s="26">
        <f aca="true" t="shared" si="8" ref="AH17:AM17">+AH18+AH19</f>
        <v>1.9</v>
      </c>
      <c r="AI17" s="26">
        <f t="shared" si="8"/>
        <v>0.2</v>
      </c>
      <c r="AJ17" s="26">
        <f t="shared" si="8"/>
        <v>2.1</v>
      </c>
      <c r="AK17" s="26">
        <f t="shared" si="8"/>
        <v>2.9</v>
      </c>
      <c r="AL17" s="26">
        <f t="shared" si="8"/>
        <v>0.2</v>
      </c>
      <c r="AM17" s="26">
        <f t="shared" si="8"/>
        <v>3.1</v>
      </c>
      <c r="AN17" s="26">
        <f>SUM(AN18:AN19)</f>
        <v>30.9</v>
      </c>
      <c r="AO17" s="26">
        <f>SUM(AO18:AO19)</f>
        <v>3.8000000000000007</v>
      </c>
      <c r="AP17" s="23">
        <f aca="true" t="shared" si="9" ref="AP17:AP22">SUM(AN17:AO17)</f>
        <v>34.7</v>
      </c>
      <c r="AQ17" s="71" t="s">
        <v>108</v>
      </c>
      <c r="AR17" s="72"/>
      <c r="AS17" s="37"/>
    </row>
    <row r="18" spans="1:45" ht="12.75">
      <c r="A18" s="24"/>
      <c r="B18" s="28"/>
      <c r="C18" s="29" t="s">
        <v>11</v>
      </c>
      <c r="D18" s="26">
        <v>2.5</v>
      </c>
      <c r="E18" s="26">
        <v>0</v>
      </c>
      <c r="F18" s="26">
        <f t="shared" si="1"/>
        <v>2.5</v>
      </c>
      <c r="G18" s="26">
        <v>3.3</v>
      </c>
      <c r="H18" s="26">
        <v>0</v>
      </c>
      <c r="I18" s="26">
        <f t="shared" si="2"/>
        <v>3.3</v>
      </c>
      <c r="J18" s="26">
        <v>1.2</v>
      </c>
      <c r="K18" s="26">
        <v>0</v>
      </c>
      <c r="L18" s="26">
        <f t="shared" si="3"/>
        <v>1.2</v>
      </c>
      <c r="M18" s="26">
        <v>2</v>
      </c>
      <c r="N18" s="26">
        <v>0</v>
      </c>
      <c r="O18" s="26">
        <f t="shared" si="4"/>
        <v>2</v>
      </c>
      <c r="P18" s="26">
        <v>2.3</v>
      </c>
      <c r="Q18" s="26">
        <v>0</v>
      </c>
      <c r="R18" s="26">
        <f>SUM(P18:Q18)</f>
        <v>2.3</v>
      </c>
      <c r="S18" s="26">
        <v>3</v>
      </c>
      <c r="T18" s="26">
        <v>0</v>
      </c>
      <c r="U18" s="26">
        <f t="shared" si="5"/>
        <v>3</v>
      </c>
      <c r="V18" s="26">
        <v>2.6</v>
      </c>
      <c r="W18" s="26">
        <v>0</v>
      </c>
      <c r="X18" s="26">
        <f t="shared" si="7"/>
        <v>2.6</v>
      </c>
      <c r="Y18" s="26">
        <v>3</v>
      </c>
      <c r="Z18" s="26">
        <v>0</v>
      </c>
      <c r="AA18" s="26">
        <f>SUM(Y18:Z18)</f>
        <v>3</v>
      </c>
      <c r="AB18" s="26">
        <v>3.3</v>
      </c>
      <c r="AC18" s="26">
        <v>0</v>
      </c>
      <c r="AD18" s="26">
        <f>AB18+AC18</f>
        <v>3.3</v>
      </c>
      <c r="AE18" s="26">
        <v>2.9</v>
      </c>
      <c r="AF18" s="26">
        <v>0</v>
      </c>
      <c r="AG18" s="26">
        <f>+AF18+AE18</f>
        <v>2.9</v>
      </c>
      <c r="AH18" s="26">
        <v>1.9</v>
      </c>
      <c r="AI18" s="26">
        <v>0</v>
      </c>
      <c r="AJ18" s="26">
        <f>+AI18+AH18</f>
        <v>1.9</v>
      </c>
      <c r="AK18" s="26">
        <v>2.9</v>
      </c>
      <c r="AL18" s="26">
        <v>0</v>
      </c>
      <c r="AM18" s="26">
        <f>+AL18+AK18</f>
        <v>2.9</v>
      </c>
      <c r="AN18" s="26">
        <f aca="true" t="shared" si="10" ref="AN18:AO22">+D18+G18+J18+M18+P18+S18+V18+Y18+AB18+AE18+AH18+AK18</f>
        <v>30.9</v>
      </c>
      <c r="AO18" s="26">
        <f t="shared" si="10"/>
        <v>0</v>
      </c>
      <c r="AP18" s="26">
        <f t="shared" si="9"/>
        <v>30.9</v>
      </c>
      <c r="AQ18" s="38" t="s">
        <v>12</v>
      </c>
      <c r="AR18" s="28"/>
      <c r="AS18" s="37"/>
    </row>
    <row r="19" spans="1:45" ht="12.75">
      <c r="A19" s="24"/>
      <c r="B19" s="28"/>
      <c r="C19" s="30" t="s">
        <v>13</v>
      </c>
      <c r="D19" s="27">
        <v>0</v>
      </c>
      <c r="E19" s="27">
        <v>0.4</v>
      </c>
      <c r="F19" s="27">
        <f t="shared" si="1"/>
        <v>0.4</v>
      </c>
      <c r="G19" s="27">
        <v>0</v>
      </c>
      <c r="H19" s="27">
        <v>0.4</v>
      </c>
      <c r="I19" s="27">
        <f t="shared" si="2"/>
        <v>0.4</v>
      </c>
      <c r="J19" s="27">
        <v>0</v>
      </c>
      <c r="K19" s="27">
        <v>0.4</v>
      </c>
      <c r="L19" s="27">
        <f t="shared" si="3"/>
        <v>0.4</v>
      </c>
      <c r="M19" s="27">
        <v>0</v>
      </c>
      <c r="N19" s="27">
        <v>0.3</v>
      </c>
      <c r="O19" s="27">
        <f t="shared" si="4"/>
        <v>0.3</v>
      </c>
      <c r="P19" s="27">
        <v>0</v>
      </c>
      <c r="Q19" s="27">
        <v>0.4</v>
      </c>
      <c r="R19" s="27">
        <f>SUM(P19:Q19)</f>
        <v>0.4</v>
      </c>
      <c r="S19" s="27">
        <v>0</v>
      </c>
      <c r="T19" s="27">
        <v>0.3</v>
      </c>
      <c r="U19" s="27">
        <f t="shared" si="5"/>
        <v>0.3</v>
      </c>
      <c r="V19" s="27">
        <v>0</v>
      </c>
      <c r="W19" s="27">
        <v>0.3</v>
      </c>
      <c r="X19" s="27">
        <f t="shared" si="7"/>
        <v>0.3</v>
      </c>
      <c r="Y19" s="27">
        <v>0</v>
      </c>
      <c r="Z19" s="27">
        <v>0.5</v>
      </c>
      <c r="AA19" s="27">
        <f>SUM(Y19:Z19)</f>
        <v>0.5</v>
      </c>
      <c r="AB19" s="27">
        <v>0</v>
      </c>
      <c r="AC19" s="27">
        <v>0.2</v>
      </c>
      <c r="AD19" s="27">
        <f>AB19+AC19</f>
        <v>0.2</v>
      </c>
      <c r="AE19" s="27">
        <v>0</v>
      </c>
      <c r="AF19" s="27">
        <v>0.2</v>
      </c>
      <c r="AG19" s="27">
        <f>+AF19+AE19</f>
        <v>0.2</v>
      </c>
      <c r="AH19" s="27">
        <v>0</v>
      </c>
      <c r="AI19" s="27">
        <v>0.2</v>
      </c>
      <c r="AJ19" s="27">
        <f>+AI19+AH19</f>
        <v>0.2</v>
      </c>
      <c r="AK19" s="27">
        <v>0</v>
      </c>
      <c r="AL19" s="27">
        <v>0.2</v>
      </c>
      <c r="AM19" s="27">
        <f>+AL19+AK19</f>
        <v>0.2</v>
      </c>
      <c r="AN19" s="27">
        <f t="shared" si="10"/>
        <v>0</v>
      </c>
      <c r="AO19" s="27">
        <f t="shared" si="10"/>
        <v>3.8000000000000007</v>
      </c>
      <c r="AP19" s="27">
        <f t="shared" si="9"/>
        <v>3.8000000000000007</v>
      </c>
      <c r="AQ19" s="39" t="s">
        <v>14</v>
      </c>
      <c r="AR19" s="28"/>
      <c r="AS19" s="37"/>
    </row>
    <row r="20" spans="1:45" ht="12.75">
      <c r="A20" s="24"/>
      <c r="B20" s="86" t="s">
        <v>15</v>
      </c>
      <c r="C20" s="87"/>
      <c r="D20" s="26">
        <v>0.1</v>
      </c>
      <c r="E20" s="26">
        <v>0.1</v>
      </c>
      <c r="F20" s="31">
        <f t="shared" si="1"/>
        <v>0.2</v>
      </c>
      <c r="G20" s="26">
        <v>0</v>
      </c>
      <c r="H20" s="26">
        <v>0</v>
      </c>
      <c r="I20" s="31">
        <f t="shared" si="2"/>
        <v>0</v>
      </c>
      <c r="J20" s="26">
        <v>0</v>
      </c>
      <c r="K20" s="26">
        <v>0</v>
      </c>
      <c r="L20" s="31">
        <f t="shared" si="3"/>
        <v>0</v>
      </c>
      <c r="M20" s="26">
        <v>0.1</v>
      </c>
      <c r="N20" s="26">
        <v>0</v>
      </c>
      <c r="O20" s="31">
        <f t="shared" si="4"/>
        <v>0.1</v>
      </c>
      <c r="P20" s="26">
        <v>0</v>
      </c>
      <c r="Q20" s="26">
        <v>0</v>
      </c>
      <c r="R20" s="31">
        <v>0</v>
      </c>
      <c r="S20" s="26">
        <v>0.1</v>
      </c>
      <c r="T20" s="26">
        <v>0</v>
      </c>
      <c r="U20" s="31">
        <f t="shared" si="5"/>
        <v>0.1</v>
      </c>
      <c r="V20" s="26">
        <v>0</v>
      </c>
      <c r="W20" s="26">
        <v>0</v>
      </c>
      <c r="X20" s="31">
        <f t="shared" si="7"/>
        <v>0</v>
      </c>
      <c r="Y20" s="26">
        <v>0</v>
      </c>
      <c r="Z20" s="26">
        <v>0.1</v>
      </c>
      <c r="AA20" s="31">
        <f>SUM(Y20:Z20)</f>
        <v>0.1</v>
      </c>
      <c r="AB20" s="26">
        <v>0.2</v>
      </c>
      <c r="AC20" s="26">
        <v>0</v>
      </c>
      <c r="AD20" s="31">
        <f>AB20+AC20</f>
        <v>0.2</v>
      </c>
      <c r="AE20" s="26">
        <v>0</v>
      </c>
      <c r="AF20" s="26">
        <v>0</v>
      </c>
      <c r="AG20" s="31">
        <v>0</v>
      </c>
      <c r="AH20" s="26">
        <v>0</v>
      </c>
      <c r="AI20" s="26">
        <v>0.1</v>
      </c>
      <c r="AJ20" s="31">
        <f>+AI20+AH20</f>
        <v>0.1</v>
      </c>
      <c r="AK20" s="26">
        <v>0</v>
      </c>
      <c r="AL20" s="26">
        <v>0</v>
      </c>
      <c r="AM20" s="31">
        <f>+AL20+AK20</f>
        <v>0</v>
      </c>
      <c r="AN20" s="31">
        <f t="shared" si="10"/>
        <v>0.5</v>
      </c>
      <c r="AO20" s="31">
        <f t="shared" si="10"/>
        <v>0.30000000000000004</v>
      </c>
      <c r="AP20" s="26">
        <f t="shared" si="9"/>
        <v>0.8</v>
      </c>
      <c r="AQ20" s="88" t="s">
        <v>16</v>
      </c>
      <c r="AR20" s="89"/>
      <c r="AS20" s="37"/>
    </row>
    <row r="21" spans="1:45" ht="12.75">
      <c r="A21" s="24"/>
      <c r="B21" s="86" t="s">
        <v>17</v>
      </c>
      <c r="C21" s="87"/>
      <c r="D21" s="31">
        <v>0</v>
      </c>
      <c r="E21" s="31">
        <v>0.3</v>
      </c>
      <c r="F21" s="31">
        <f t="shared" si="1"/>
        <v>0.3</v>
      </c>
      <c r="G21" s="31">
        <v>0</v>
      </c>
      <c r="H21" s="31">
        <v>0.2</v>
      </c>
      <c r="I21" s="31">
        <f t="shared" si="2"/>
        <v>0.2</v>
      </c>
      <c r="J21" s="31">
        <v>0</v>
      </c>
      <c r="K21" s="31">
        <v>0.2</v>
      </c>
      <c r="L21" s="31">
        <f t="shared" si="3"/>
        <v>0.2</v>
      </c>
      <c r="M21" s="31">
        <v>0</v>
      </c>
      <c r="N21" s="31">
        <v>0.4</v>
      </c>
      <c r="O21" s="31">
        <f t="shared" si="4"/>
        <v>0.4</v>
      </c>
      <c r="P21" s="31">
        <v>0</v>
      </c>
      <c r="Q21" s="31">
        <v>0.8</v>
      </c>
      <c r="R21" s="31">
        <f>SUM(P21:Q21)</f>
        <v>0.8</v>
      </c>
      <c r="S21" s="31">
        <v>0</v>
      </c>
      <c r="T21" s="31">
        <v>1</v>
      </c>
      <c r="U21" s="31">
        <f t="shared" si="5"/>
        <v>1</v>
      </c>
      <c r="V21" s="31">
        <v>0</v>
      </c>
      <c r="W21" s="31">
        <v>1.4</v>
      </c>
      <c r="X21" s="31">
        <f t="shared" si="7"/>
        <v>1.4</v>
      </c>
      <c r="Y21" s="31">
        <v>0</v>
      </c>
      <c r="Z21" s="31">
        <v>0.6</v>
      </c>
      <c r="AA21" s="31">
        <f>SUM(Y21:Z21)</f>
        <v>0.6</v>
      </c>
      <c r="AB21" s="31">
        <v>0</v>
      </c>
      <c r="AC21" s="31">
        <v>0.5</v>
      </c>
      <c r="AD21" s="31">
        <f>AB21+AC21</f>
        <v>0.5</v>
      </c>
      <c r="AE21" s="31">
        <v>0</v>
      </c>
      <c r="AF21" s="31">
        <v>0.3</v>
      </c>
      <c r="AG21" s="31">
        <f>+AF21+AE21</f>
        <v>0.3</v>
      </c>
      <c r="AH21" s="31">
        <v>0</v>
      </c>
      <c r="AI21" s="31">
        <v>0.2</v>
      </c>
      <c r="AJ21" s="31">
        <f>+AI21+AH21</f>
        <v>0.2</v>
      </c>
      <c r="AK21" s="31">
        <v>0</v>
      </c>
      <c r="AL21" s="31">
        <v>0.3</v>
      </c>
      <c r="AM21" s="31">
        <f>+AL21+AK21</f>
        <v>0.3</v>
      </c>
      <c r="AN21" s="31">
        <f t="shared" si="10"/>
        <v>0</v>
      </c>
      <c r="AO21" s="31">
        <f t="shared" si="10"/>
        <v>6.2</v>
      </c>
      <c r="AP21" s="31">
        <f t="shared" si="9"/>
        <v>6.2</v>
      </c>
      <c r="AQ21" s="88" t="s">
        <v>18</v>
      </c>
      <c r="AR21" s="89"/>
      <c r="AS21" s="37"/>
    </row>
    <row r="22" spans="1:45" ht="12.75">
      <c r="A22" s="24"/>
      <c r="B22" s="59" t="s">
        <v>19</v>
      </c>
      <c r="C22" s="60"/>
      <c r="D22" s="27">
        <v>0</v>
      </c>
      <c r="E22" s="27">
        <v>0</v>
      </c>
      <c r="F22" s="27">
        <f t="shared" si="1"/>
        <v>0</v>
      </c>
      <c r="G22" s="27">
        <v>0</v>
      </c>
      <c r="H22" s="27">
        <v>0</v>
      </c>
      <c r="I22" s="27">
        <f t="shared" si="2"/>
        <v>0</v>
      </c>
      <c r="J22" s="27">
        <v>0</v>
      </c>
      <c r="K22" s="27">
        <v>0.1</v>
      </c>
      <c r="L22" s="27">
        <f t="shared" si="3"/>
        <v>0.1</v>
      </c>
      <c r="M22" s="27">
        <v>0</v>
      </c>
      <c r="N22" s="27">
        <v>0.2</v>
      </c>
      <c r="O22" s="27">
        <f t="shared" si="4"/>
        <v>0.2</v>
      </c>
      <c r="P22" s="27">
        <v>0.4</v>
      </c>
      <c r="Q22" s="27">
        <v>0.4</v>
      </c>
      <c r="R22" s="27">
        <f>SUM(P22:Q22)</f>
        <v>0.8</v>
      </c>
      <c r="S22" s="27">
        <v>0</v>
      </c>
      <c r="T22" s="27">
        <v>0.1</v>
      </c>
      <c r="U22" s="27">
        <f t="shared" si="5"/>
        <v>0.1</v>
      </c>
      <c r="V22" s="27">
        <v>0</v>
      </c>
      <c r="W22" s="27">
        <v>0</v>
      </c>
      <c r="X22" s="27">
        <f t="shared" si="7"/>
        <v>0</v>
      </c>
      <c r="Y22" s="27">
        <v>0</v>
      </c>
      <c r="Z22" s="27">
        <v>0.1</v>
      </c>
      <c r="AA22" s="27">
        <f>SUM(Y22:Z22)</f>
        <v>0.1</v>
      </c>
      <c r="AB22" s="27">
        <v>0.3</v>
      </c>
      <c r="AC22" s="27">
        <v>0</v>
      </c>
      <c r="AD22" s="27">
        <f>AB22+AC22</f>
        <v>0.3</v>
      </c>
      <c r="AE22" s="27">
        <v>0</v>
      </c>
      <c r="AF22" s="27">
        <v>0</v>
      </c>
      <c r="AG22" s="27">
        <v>0</v>
      </c>
      <c r="AH22" s="27">
        <v>0</v>
      </c>
      <c r="AI22" s="27">
        <v>0</v>
      </c>
      <c r="AJ22" s="27">
        <v>0</v>
      </c>
      <c r="AK22" s="27">
        <v>0</v>
      </c>
      <c r="AL22" s="27">
        <v>0</v>
      </c>
      <c r="AM22" s="27">
        <v>0</v>
      </c>
      <c r="AN22" s="27">
        <f t="shared" si="10"/>
        <v>0.7</v>
      </c>
      <c r="AO22" s="27">
        <f t="shared" si="10"/>
        <v>0.9</v>
      </c>
      <c r="AP22" s="27">
        <f t="shared" si="9"/>
        <v>1.6</v>
      </c>
      <c r="AQ22" s="61" t="s">
        <v>20</v>
      </c>
      <c r="AR22" s="62"/>
      <c r="AS22" s="37"/>
    </row>
    <row r="23" spans="1:45" ht="12.75">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37"/>
    </row>
    <row r="24" spans="1:45" ht="12.75" customHeight="1">
      <c r="A24" s="19" t="s">
        <v>52</v>
      </c>
      <c r="B24" s="2"/>
      <c r="C24" s="2"/>
      <c r="D24" s="23">
        <f>+D25+D28</f>
        <v>0</v>
      </c>
      <c r="E24" s="23">
        <f aca="true" t="shared" si="11" ref="E24:AJ24">+E25+E28</f>
        <v>0</v>
      </c>
      <c r="F24" s="23">
        <f t="shared" si="11"/>
        <v>0</v>
      </c>
      <c r="G24" s="23">
        <f t="shared" si="11"/>
        <v>0</v>
      </c>
      <c r="H24" s="23">
        <f t="shared" si="11"/>
        <v>0</v>
      </c>
      <c r="I24" s="23">
        <f t="shared" si="11"/>
        <v>0</v>
      </c>
      <c r="J24" s="23">
        <f t="shared" si="11"/>
        <v>0</v>
      </c>
      <c r="K24" s="23">
        <f t="shared" si="11"/>
        <v>0</v>
      </c>
      <c r="L24" s="23">
        <f t="shared" si="11"/>
        <v>0</v>
      </c>
      <c r="M24" s="23">
        <f t="shared" si="11"/>
        <v>0</v>
      </c>
      <c r="N24" s="23">
        <f t="shared" si="11"/>
        <v>0</v>
      </c>
      <c r="O24" s="23">
        <f t="shared" si="11"/>
        <v>0</v>
      </c>
      <c r="P24" s="23">
        <f t="shared" si="11"/>
        <v>0</v>
      </c>
      <c r="Q24" s="23">
        <f t="shared" si="11"/>
        <v>0</v>
      </c>
      <c r="R24" s="23">
        <f t="shared" si="11"/>
        <v>0</v>
      </c>
      <c r="S24" s="23">
        <f t="shared" si="11"/>
        <v>0</v>
      </c>
      <c r="T24" s="23">
        <f t="shared" si="11"/>
        <v>0</v>
      </c>
      <c r="U24" s="23">
        <f>+U25+U28</f>
        <v>0</v>
      </c>
      <c r="V24" s="23">
        <f t="shared" si="11"/>
        <v>0</v>
      </c>
      <c r="W24" s="23">
        <f t="shared" si="11"/>
        <v>0.2</v>
      </c>
      <c r="X24" s="23">
        <f t="shared" si="11"/>
        <v>0.2</v>
      </c>
      <c r="Y24" s="23">
        <f t="shared" si="11"/>
        <v>0</v>
      </c>
      <c r="Z24" s="23">
        <f t="shared" si="11"/>
        <v>0</v>
      </c>
      <c r="AA24" s="23">
        <f t="shared" si="11"/>
        <v>0</v>
      </c>
      <c r="AB24" s="23">
        <f>+AB25+AB28</f>
        <v>0</v>
      </c>
      <c r="AC24" s="23">
        <f>+AC25+AC28</f>
        <v>0</v>
      </c>
      <c r="AD24" s="23">
        <f>+AD25+AD28</f>
        <v>0</v>
      </c>
      <c r="AE24" s="23">
        <f t="shared" si="11"/>
        <v>0</v>
      </c>
      <c r="AF24" s="23">
        <f t="shared" si="11"/>
        <v>0</v>
      </c>
      <c r="AG24" s="23">
        <f t="shared" si="11"/>
        <v>0</v>
      </c>
      <c r="AH24" s="23">
        <f t="shared" si="11"/>
        <v>0</v>
      </c>
      <c r="AI24" s="23">
        <f t="shared" si="11"/>
        <v>0</v>
      </c>
      <c r="AJ24" s="23">
        <f t="shared" si="11"/>
        <v>0</v>
      </c>
      <c r="AK24" s="23">
        <f>+AK25+AK28</f>
        <v>0</v>
      </c>
      <c r="AL24" s="23">
        <f>+AL25+AL28</f>
        <v>0</v>
      </c>
      <c r="AM24" s="23">
        <f>+AM25+AM28</f>
        <v>0</v>
      </c>
      <c r="AN24" s="26">
        <f aca="true" t="shared" si="12" ref="AN24:AO30">+D24+G24+J24+M24+P24+S24+V24+Y24+AB24+AE24+AH24+AK24</f>
        <v>0</v>
      </c>
      <c r="AO24" s="26">
        <f t="shared" si="12"/>
        <v>0.2</v>
      </c>
      <c r="AP24" s="23">
        <v>0.2</v>
      </c>
      <c r="AQ24" s="67" t="s">
        <v>62</v>
      </c>
      <c r="AR24" s="67"/>
      <c r="AS24" s="68"/>
    </row>
    <row r="25" spans="1:45" ht="12.75" customHeight="1">
      <c r="A25" s="19"/>
      <c r="B25" s="3" t="s">
        <v>53</v>
      </c>
      <c r="C25" s="4"/>
      <c r="D25" s="26">
        <f>+D26+D27</f>
        <v>0</v>
      </c>
      <c r="E25" s="26">
        <f aca="true" t="shared" si="13" ref="E25:AJ25">+E26+E27</f>
        <v>0</v>
      </c>
      <c r="F25" s="26">
        <f t="shared" si="13"/>
        <v>0</v>
      </c>
      <c r="G25" s="26">
        <f t="shared" si="13"/>
        <v>0</v>
      </c>
      <c r="H25" s="26">
        <f t="shared" si="13"/>
        <v>0</v>
      </c>
      <c r="I25" s="26">
        <f t="shared" si="13"/>
        <v>0</v>
      </c>
      <c r="J25" s="26">
        <f t="shared" si="13"/>
        <v>0</v>
      </c>
      <c r="K25" s="26">
        <f t="shared" si="13"/>
        <v>0</v>
      </c>
      <c r="L25" s="26">
        <f t="shared" si="13"/>
        <v>0</v>
      </c>
      <c r="M25" s="26">
        <f t="shared" si="13"/>
        <v>0</v>
      </c>
      <c r="N25" s="26">
        <f t="shared" si="13"/>
        <v>0</v>
      </c>
      <c r="O25" s="26">
        <f t="shared" si="13"/>
        <v>0</v>
      </c>
      <c r="P25" s="26">
        <f t="shared" si="13"/>
        <v>0</v>
      </c>
      <c r="Q25" s="26">
        <f t="shared" si="13"/>
        <v>0</v>
      </c>
      <c r="R25" s="26">
        <f t="shared" si="13"/>
        <v>0</v>
      </c>
      <c r="S25" s="26">
        <f t="shared" si="13"/>
        <v>0</v>
      </c>
      <c r="T25" s="26">
        <f t="shared" si="13"/>
        <v>0</v>
      </c>
      <c r="U25" s="26">
        <f>+U26+U27</f>
        <v>0</v>
      </c>
      <c r="V25" s="26">
        <f t="shared" si="13"/>
        <v>0</v>
      </c>
      <c r="W25" s="26">
        <f t="shared" si="13"/>
        <v>0</v>
      </c>
      <c r="X25" s="26">
        <f t="shared" si="13"/>
        <v>0</v>
      </c>
      <c r="Y25" s="26">
        <f t="shared" si="13"/>
        <v>0</v>
      </c>
      <c r="Z25" s="26">
        <f t="shared" si="13"/>
        <v>0</v>
      </c>
      <c r="AA25" s="26">
        <f t="shared" si="13"/>
        <v>0</v>
      </c>
      <c r="AB25" s="26">
        <f>+AB26+AB27</f>
        <v>0</v>
      </c>
      <c r="AC25" s="26">
        <f>+AC26+AC27</f>
        <v>0</v>
      </c>
      <c r="AD25" s="26">
        <f>+AD26+AD27</f>
        <v>0</v>
      </c>
      <c r="AE25" s="26">
        <f t="shared" si="13"/>
        <v>0</v>
      </c>
      <c r="AF25" s="26">
        <f t="shared" si="13"/>
        <v>0</v>
      </c>
      <c r="AG25" s="26">
        <f t="shared" si="13"/>
        <v>0</v>
      </c>
      <c r="AH25" s="26">
        <f t="shared" si="13"/>
        <v>0</v>
      </c>
      <c r="AI25" s="26">
        <f t="shared" si="13"/>
        <v>0</v>
      </c>
      <c r="AJ25" s="26">
        <f t="shared" si="13"/>
        <v>0</v>
      </c>
      <c r="AK25" s="26">
        <f>+AK26+AK27</f>
        <v>0</v>
      </c>
      <c r="AL25" s="26">
        <f>+AL26+AL27</f>
        <v>0</v>
      </c>
      <c r="AM25" s="26">
        <f>+AM26+AM27</f>
        <v>0</v>
      </c>
      <c r="AN25" s="23">
        <f t="shared" si="12"/>
        <v>0</v>
      </c>
      <c r="AO25" s="23">
        <f t="shared" si="12"/>
        <v>0</v>
      </c>
      <c r="AP25" s="23">
        <v>0</v>
      </c>
      <c r="AQ25" s="16"/>
      <c r="AR25" s="9" t="s">
        <v>54</v>
      </c>
      <c r="AS25" s="37"/>
    </row>
    <row r="26" spans="1:45" ht="12.75">
      <c r="A26" s="19"/>
      <c r="B26" s="5"/>
      <c r="C26" s="15" t="s">
        <v>38</v>
      </c>
      <c r="D26" s="32">
        <v>0</v>
      </c>
      <c r="E26" s="32">
        <v>0</v>
      </c>
      <c r="F26" s="32">
        <v>0</v>
      </c>
      <c r="G26" s="32">
        <v>0</v>
      </c>
      <c r="H26" s="32">
        <v>0</v>
      </c>
      <c r="I26" s="32">
        <v>0</v>
      </c>
      <c r="J26" s="32">
        <v>0</v>
      </c>
      <c r="K26" s="32">
        <v>0</v>
      </c>
      <c r="L26" s="32">
        <v>0</v>
      </c>
      <c r="M26" s="32">
        <v>0</v>
      </c>
      <c r="N26" s="32">
        <v>0</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26">
        <f t="shared" si="12"/>
        <v>0</v>
      </c>
      <c r="AO26" s="26">
        <f t="shared" si="12"/>
        <v>0</v>
      </c>
      <c r="AP26" s="31">
        <f>SUM(AN26:AO26)</f>
        <v>0</v>
      </c>
      <c r="AQ26" s="9" t="s">
        <v>43</v>
      </c>
      <c r="AR26" s="10"/>
      <c r="AS26" s="37"/>
    </row>
    <row r="27" spans="1:45" ht="12.75">
      <c r="A27" s="19"/>
      <c r="B27" s="5"/>
      <c r="C27" s="14" t="s">
        <v>39</v>
      </c>
      <c r="D27" s="33">
        <v>0</v>
      </c>
      <c r="E27" s="33">
        <v>0</v>
      </c>
      <c r="F27" s="33">
        <v>0</v>
      </c>
      <c r="G27" s="33">
        <v>0</v>
      </c>
      <c r="H27" s="33">
        <v>0</v>
      </c>
      <c r="I27" s="33">
        <v>0</v>
      </c>
      <c r="J27" s="33">
        <v>0</v>
      </c>
      <c r="K27" s="33">
        <v>0</v>
      </c>
      <c r="L27" s="33">
        <v>0</v>
      </c>
      <c r="M27" s="33">
        <v>0</v>
      </c>
      <c r="N27" s="33">
        <v>0</v>
      </c>
      <c r="O27" s="33">
        <v>0</v>
      </c>
      <c r="P27" s="33">
        <v>0</v>
      </c>
      <c r="Q27" s="33">
        <v>0</v>
      </c>
      <c r="R27" s="33">
        <v>0</v>
      </c>
      <c r="S27" s="33">
        <v>0</v>
      </c>
      <c r="T27" s="33">
        <v>0</v>
      </c>
      <c r="U27" s="33">
        <v>0</v>
      </c>
      <c r="V27" s="33">
        <v>0</v>
      </c>
      <c r="W27" s="33">
        <v>0</v>
      </c>
      <c r="X27" s="33">
        <v>0</v>
      </c>
      <c r="Y27" s="33">
        <v>0</v>
      </c>
      <c r="Z27" s="33">
        <v>0</v>
      </c>
      <c r="AA27" s="33">
        <v>0</v>
      </c>
      <c r="AB27" s="33">
        <v>0</v>
      </c>
      <c r="AC27" s="33">
        <v>0</v>
      </c>
      <c r="AD27" s="33">
        <v>0</v>
      </c>
      <c r="AE27" s="33">
        <v>0</v>
      </c>
      <c r="AF27" s="33">
        <v>0</v>
      </c>
      <c r="AG27" s="33">
        <v>0</v>
      </c>
      <c r="AH27" s="33">
        <v>0</v>
      </c>
      <c r="AI27" s="33">
        <v>0</v>
      </c>
      <c r="AJ27" s="33">
        <v>0</v>
      </c>
      <c r="AK27" s="33">
        <v>0</v>
      </c>
      <c r="AL27" s="33">
        <v>0</v>
      </c>
      <c r="AM27" s="33">
        <v>0</v>
      </c>
      <c r="AN27" s="27">
        <f t="shared" si="12"/>
        <v>0</v>
      </c>
      <c r="AO27" s="27">
        <f t="shared" si="12"/>
        <v>0</v>
      </c>
      <c r="AP27" s="27">
        <f>SUM(AN27:AO27)</f>
        <v>0</v>
      </c>
      <c r="AQ27" s="17" t="s">
        <v>44</v>
      </c>
      <c r="AR27" s="11"/>
      <c r="AS27" s="37"/>
    </row>
    <row r="28" spans="1:45" ht="12.75">
      <c r="A28" s="19"/>
      <c r="B28" s="6" t="s">
        <v>40</v>
      </c>
      <c r="C28" s="7"/>
      <c r="D28" s="31">
        <f>+D29+D30</f>
        <v>0</v>
      </c>
      <c r="E28" s="31">
        <f aca="true" t="shared" si="14" ref="E28:AP28">+E29+E30</f>
        <v>0</v>
      </c>
      <c r="F28" s="31">
        <f t="shared" si="14"/>
        <v>0</v>
      </c>
      <c r="G28" s="31">
        <f t="shared" si="14"/>
        <v>0</v>
      </c>
      <c r="H28" s="31">
        <f t="shared" si="14"/>
        <v>0</v>
      </c>
      <c r="I28" s="31">
        <f t="shared" si="14"/>
        <v>0</v>
      </c>
      <c r="J28" s="31">
        <f t="shared" si="14"/>
        <v>0</v>
      </c>
      <c r="K28" s="31">
        <f t="shared" si="14"/>
        <v>0</v>
      </c>
      <c r="L28" s="31">
        <f t="shared" si="14"/>
        <v>0</v>
      </c>
      <c r="M28" s="31">
        <f t="shared" si="14"/>
        <v>0</v>
      </c>
      <c r="N28" s="31">
        <f t="shared" si="14"/>
        <v>0</v>
      </c>
      <c r="O28" s="31">
        <f t="shared" si="14"/>
        <v>0</v>
      </c>
      <c r="P28" s="31">
        <f t="shared" si="14"/>
        <v>0</v>
      </c>
      <c r="Q28" s="31">
        <f t="shared" si="14"/>
        <v>0</v>
      </c>
      <c r="R28" s="31">
        <f t="shared" si="14"/>
        <v>0</v>
      </c>
      <c r="S28" s="31">
        <f t="shared" si="14"/>
        <v>0</v>
      </c>
      <c r="T28" s="31">
        <f t="shared" si="14"/>
        <v>0</v>
      </c>
      <c r="U28" s="31">
        <f>+U29+U30</f>
        <v>0</v>
      </c>
      <c r="V28" s="31">
        <f t="shared" si="14"/>
        <v>0</v>
      </c>
      <c r="W28" s="31">
        <f t="shared" si="14"/>
        <v>0.2</v>
      </c>
      <c r="X28" s="31">
        <f t="shared" si="14"/>
        <v>0.2</v>
      </c>
      <c r="Y28" s="31">
        <f t="shared" si="14"/>
        <v>0</v>
      </c>
      <c r="Z28" s="31">
        <f t="shared" si="14"/>
        <v>0</v>
      </c>
      <c r="AA28" s="31">
        <f t="shared" si="14"/>
        <v>0</v>
      </c>
      <c r="AB28" s="31">
        <f>+AB29+AB30</f>
        <v>0</v>
      </c>
      <c r="AC28" s="31">
        <f>+AC29+AC30</f>
        <v>0</v>
      </c>
      <c r="AD28" s="31">
        <f>+AD29+AD30</f>
        <v>0</v>
      </c>
      <c r="AE28" s="31">
        <f t="shared" si="14"/>
        <v>0</v>
      </c>
      <c r="AF28" s="31">
        <f t="shared" si="14"/>
        <v>0</v>
      </c>
      <c r="AG28" s="31">
        <f t="shared" si="14"/>
        <v>0</v>
      </c>
      <c r="AH28" s="31">
        <f t="shared" si="14"/>
        <v>0</v>
      </c>
      <c r="AI28" s="31">
        <f t="shared" si="14"/>
        <v>0</v>
      </c>
      <c r="AJ28" s="31">
        <f t="shared" si="14"/>
        <v>0</v>
      </c>
      <c r="AK28" s="31">
        <f>+AK29+AK30</f>
        <v>0</v>
      </c>
      <c r="AL28" s="31">
        <f>+AL29+AL30</f>
        <v>0</v>
      </c>
      <c r="AM28" s="31">
        <f>+AM29+AM30</f>
        <v>0</v>
      </c>
      <c r="AN28" s="26">
        <f t="shared" si="12"/>
        <v>0</v>
      </c>
      <c r="AO28" s="26">
        <f t="shared" si="12"/>
        <v>0.2</v>
      </c>
      <c r="AP28" s="31">
        <f t="shared" si="14"/>
        <v>0.2</v>
      </c>
      <c r="AQ28" s="18"/>
      <c r="AR28" s="12" t="s">
        <v>117</v>
      </c>
      <c r="AS28" s="37"/>
    </row>
    <row r="29" spans="1:45" ht="12.75">
      <c r="A29" s="19"/>
      <c r="B29" s="5"/>
      <c r="C29" s="15" t="s">
        <v>41</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0.2</v>
      </c>
      <c r="X29" s="32">
        <f>+W29+V29</f>
        <v>0.2</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26">
        <f t="shared" si="12"/>
        <v>0</v>
      </c>
      <c r="AO29" s="26">
        <f t="shared" si="12"/>
        <v>0.2</v>
      </c>
      <c r="AP29" s="52">
        <f>SUM(AN29:AO29)</f>
        <v>0.2</v>
      </c>
      <c r="AQ29" s="9" t="s">
        <v>45</v>
      </c>
      <c r="AR29" s="11"/>
      <c r="AS29" s="37"/>
    </row>
    <row r="30" spans="1:45" ht="12.75">
      <c r="A30" s="19"/>
      <c r="B30" s="8"/>
      <c r="C30" s="14" t="s">
        <v>42</v>
      </c>
      <c r="D30" s="33">
        <v>0</v>
      </c>
      <c r="E30" s="33">
        <v>0</v>
      </c>
      <c r="F30" s="33">
        <v>0</v>
      </c>
      <c r="G30" s="33">
        <v>0</v>
      </c>
      <c r="H30" s="33">
        <v>0</v>
      </c>
      <c r="I30" s="33">
        <v>0</v>
      </c>
      <c r="J30" s="33">
        <v>0</v>
      </c>
      <c r="K30" s="33">
        <v>0</v>
      </c>
      <c r="L30" s="33">
        <v>0</v>
      </c>
      <c r="M30" s="33">
        <v>0</v>
      </c>
      <c r="N30" s="33">
        <v>0</v>
      </c>
      <c r="O30" s="33">
        <v>0</v>
      </c>
      <c r="P30" s="33">
        <v>0</v>
      </c>
      <c r="Q30" s="33">
        <v>0</v>
      </c>
      <c r="R30" s="33">
        <v>0</v>
      </c>
      <c r="S30" s="33">
        <v>0</v>
      </c>
      <c r="T30" s="33">
        <v>0</v>
      </c>
      <c r="U30" s="33">
        <v>0</v>
      </c>
      <c r="V30" s="33">
        <v>0</v>
      </c>
      <c r="W30" s="33">
        <v>0</v>
      </c>
      <c r="X30" s="33">
        <f>+W30+V30</f>
        <v>0</v>
      </c>
      <c r="Y30" s="33">
        <v>0</v>
      </c>
      <c r="Z30" s="33">
        <v>0</v>
      </c>
      <c r="AA30" s="33">
        <v>0</v>
      </c>
      <c r="AB30" s="33">
        <v>0</v>
      </c>
      <c r="AC30" s="33">
        <v>0</v>
      </c>
      <c r="AD30" s="33">
        <v>0</v>
      </c>
      <c r="AE30" s="33">
        <v>0</v>
      </c>
      <c r="AF30" s="33">
        <v>0</v>
      </c>
      <c r="AG30" s="33">
        <v>0</v>
      </c>
      <c r="AH30" s="33">
        <v>0</v>
      </c>
      <c r="AI30" s="33">
        <v>0</v>
      </c>
      <c r="AJ30" s="33">
        <v>0</v>
      </c>
      <c r="AK30" s="33">
        <v>0</v>
      </c>
      <c r="AL30" s="33">
        <v>0</v>
      </c>
      <c r="AM30" s="33">
        <v>0</v>
      </c>
      <c r="AN30" s="27">
        <f t="shared" si="12"/>
        <v>0</v>
      </c>
      <c r="AO30" s="27">
        <f t="shared" si="12"/>
        <v>0</v>
      </c>
      <c r="AP30" s="53">
        <f>SUM(AN30:AO30)</f>
        <v>0</v>
      </c>
      <c r="AQ30" s="17" t="s">
        <v>46</v>
      </c>
      <c r="AR30" s="13"/>
      <c r="AS30" s="37"/>
    </row>
    <row r="31" spans="1:45" ht="12.75">
      <c r="A31" s="34"/>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37"/>
    </row>
    <row r="32" spans="1:45" ht="12.75">
      <c r="A32" s="85" t="s">
        <v>59</v>
      </c>
      <c r="B32" s="64"/>
      <c r="C32" s="65"/>
      <c r="D32" s="23">
        <f>SUM(D33:D34)</f>
        <v>0.2</v>
      </c>
      <c r="E32" s="23">
        <f>SUM(E33:E34)</f>
        <v>-0.3</v>
      </c>
      <c r="F32" s="23">
        <f>SUM(D32:E32)</f>
        <v>-0.09999999999999998</v>
      </c>
      <c r="G32" s="23">
        <f>SUM(G33:G34)</f>
        <v>0.2</v>
      </c>
      <c r="H32" s="23">
        <f>SUM(H33:H34)</f>
        <v>0</v>
      </c>
      <c r="I32" s="23">
        <f>SUM(G32:H32)</f>
        <v>0.2</v>
      </c>
      <c r="J32" s="23">
        <f>SUM(J33:J34)</f>
        <v>0</v>
      </c>
      <c r="K32" s="23">
        <f>SUM(K33:K34)</f>
        <v>-0.1</v>
      </c>
      <c r="L32" s="23">
        <f>SUM(J32:K32)</f>
        <v>-0.1</v>
      </c>
      <c r="M32" s="23">
        <f>SUM(M33:M34)</f>
        <v>0.1</v>
      </c>
      <c r="N32" s="23">
        <f>SUM(N33:N34)</f>
        <v>0</v>
      </c>
      <c r="O32" s="23">
        <f>SUM(M32:N32)</f>
        <v>0.1</v>
      </c>
      <c r="P32" s="23">
        <f>SUM(P33:P34)</f>
        <v>0.1</v>
      </c>
      <c r="Q32" s="23">
        <f>SUM(Q33:Q34)</f>
        <v>0</v>
      </c>
      <c r="R32" s="23">
        <f>SUM(P32:Q32)</f>
        <v>0.1</v>
      </c>
      <c r="S32" s="23">
        <f>SUM(S33:S34)</f>
        <v>0.19999999999999998</v>
      </c>
      <c r="T32" s="23">
        <f>SUM(T33:T34)</f>
        <v>0.1</v>
      </c>
      <c r="U32" s="23">
        <f>SUM(S32:T32)</f>
        <v>0.3</v>
      </c>
      <c r="V32" s="23">
        <f>SUM(V33:V34)</f>
        <v>0.1</v>
      </c>
      <c r="W32" s="23">
        <f>SUM(W33:W34)</f>
        <v>0</v>
      </c>
      <c r="X32" s="23">
        <f>X33+X34</f>
        <v>0.1</v>
      </c>
      <c r="Y32" s="23">
        <f>SUM(Y33:Y34)</f>
        <v>0</v>
      </c>
      <c r="Z32" s="23">
        <f>SUM(Z33:Z34)</f>
        <v>-0.1</v>
      </c>
      <c r="AA32" s="23">
        <f>SUM(Y32:Z32)</f>
        <v>-0.1</v>
      </c>
      <c r="AB32" s="23">
        <f>SUM(AB33:AB34)</f>
        <v>0</v>
      </c>
      <c r="AC32" s="23">
        <f>SUM(AC33:AC34)</f>
        <v>0.1</v>
      </c>
      <c r="AD32" s="23">
        <f>SUM(AB32:AC32)</f>
        <v>0.1</v>
      </c>
      <c r="AE32" s="23">
        <f>+AE33+AE34</f>
        <v>0</v>
      </c>
      <c r="AF32" s="23">
        <f>SUM(AF33:AF34)</f>
        <v>0</v>
      </c>
      <c r="AG32" s="23">
        <f>+AF32+AE32</f>
        <v>0</v>
      </c>
      <c r="AH32" s="23">
        <f>+AH33+AH34</f>
        <v>0</v>
      </c>
      <c r="AI32" s="23">
        <f>+AI33+AI34</f>
        <v>-0.1</v>
      </c>
      <c r="AJ32" s="23">
        <f>SUM(AH32:AI32)</f>
        <v>-0.1</v>
      </c>
      <c r="AK32" s="23">
        <f>+AK33+AK34</f>
        <v>0</v>
      </c>
      <c r="AL32" s="23">
        <f>+AL33+AL34</f>
        <v>0</v>
      </c>
      <c r="AM32" s="23">
        <f>SUM(AK32:AL32)</f>
        <v>0</v>
      </c>
      <c r="AN32" s="23">
        <f>SUM(AN33:AN34)</f>
        <v>0.9</v>
      </c>
      <c r="AO32" s="23">
        <f>SUM(AO33:AO34)</f>
        <v>-0.40000000000000013</v>
      </c>
      <c r="AP32" s="23">
        <f>SUM(AP33:AP34)</f>
        <v>0.5</v>
      </c>
      <c r="AQ32" s="66" t="s">
        <v>21</v>
      </c>
      <c r="AR32" s="67"/>
      <c r="AS32" s="68"/>
    </row>
    <row r="33" spans="1:45" ht="12.75">
      <c r="A33" s="34"/>
      <c r="B33" s="69" t="s">
        <v>105</v>
      </c>
      <c r="C33" s="70"/>
      <c r="D33" s="26">
        <v>0.1</v>
      </c>
      <c r="E33" s="31">
        <v>0</v>
      </c>
      <c r="F33" s="26">
        <f>SUM(D33:E33)</f>
        <v>0.1</v>
      </c>
      <c r="G33" s="26">
        <v>0</v>
      </c>
      <c r="H33" s="31">
        <v>0</v>
      </c>
      <c r="I33" s="26">
        <f>SUM(G33:H33)</f>
        <v>0</v>
      </c>
      <c r="J33" s="26">
        <v>0</v>
      </c>
      <c r="K33" s="31">
        <v>0</v>
      </c>
      <c r="L33" s="26">
        <f>SUM(J33:K33)</f>
        <v>0</v>
      </c>
      <c r="M33" s="26">
        <v>0</v>
      </c>
      <c r="N33" s="31">
        <v>0</v>
      </c>
      <c r="O33" s="26">
        <f>SUM(M33:N33)</f>
        <v>0</v>
      </c>
      <c r="P33" s="26">
        <v>0</v>
      </c>
      <c r="Q33" s="31">
        <v>0</v>
      </c>
      <c r="R33" s="26">
        <f>SUM(P33:Q33)</f>
        <v>0</v>
      </c>
      <c r="S33" s="26">
        <v>0.3</v>
      </c>
      <c r="T33" s="31">
        <v>0.1</v>
      </c>
      <c r="U33" s="26">
        <f>SUM(S33:T33)</f>
        <v>0.4</v>
      </c>
      <c r="V33" s="26">
        <v>0</v>
      </c>
      <c r="W33" s="31">
        <v>0</v>
      </c>
      <c r="X33" s="26">
        <f>+W33+V33</f>
        <v>0</v>
      </c>
      <c r="Y33" s="26">
        <v>0</v>
      </c>
      <c r="Z33" s="31">
        <v>0.1</v>
      </c>
      <c r="AA33" s="26">
        <f>SUM(Y33:Z33)</f>
        <v>0.1</v>
      </c>
      <c r="AB33" s="26">
        <v>0</v>
      </c>
      <c r="AC33" s="31">
        <v>0</v>
      </c>
      <c r="AD33" s="26">
        <f>SUM(AB33:AC33)</f>
        <v>0</v>
      </c>
      <c r="AE33" s="26">
        <v>0.1</v>
      </c>
      <c r="AF33" s="31">
        <v>-0.1</v>
      </c>
      <c r="AG33" s="26">
        <f>+AF33+AE33</f>
        <v>0</v>
      </c>
      <c r="AH33" s="26">
        <v>0</v>
      </c>
      <c r="AI33" s="31">
        <v>-0.1</v>
      </c>
      <c r="AJ33" s="26">
        <f>SUM(AE33:AI33)</f>
        <v>-0.1</v>
      </c>
      <c r="AK33" s="26">
        <v>0</v>
      </c>
      <c r="AL33" s="31">
        <v>0</v>
      </c>
      <c r="AM33" s="26">
        <v>0</v>
      </c>
      <c r="AN33" s="26">
        <f>+D33+G33+J33+M33+P33+S33+V33+Y33+AB33+AE33+AH33+AK33</f>
        <v>0.5</v>
      </c>
      <c r="AO33" s="26">
        <f>+E33+H33+K33+N33+Q33+T33+W33+Z33+AC33+AF33+AI33+AL33</f>
        <v>0</v>
      </c>
      <c r="AP33" s="31">
        <f>SUM(AN33:AO33)</f>
        <v>0.5</v>
      </c>
      <c r="AQ33" s="71" t="s">
        <v>106</v>
      </c>
      <c r="AR33" s="72"/>
      <c r="AS33" s="37"/>
    </row>
    <row r="34" spans="1:45" ht="12.75">
      <c r="A34" s="34"/>
      <c r="B34" s="59" t="s">
        <v>51</v>
      </c>
      <c r="C34" s="60"/>
      <c r="D34" s="27">
        <v>0.1</v>
      </c>
      <c r="E34" s="27">
        <v>-0.3</v>
      </c>
      <c r="F34" s="27">
        <f>SUM(D34:E34)</f>
        <v>-0.19999999999999998</v>
      </c>
      <c r="G34" s="27">
        <v>0.2</v>
      </c>
      <c r="H34" s="27">
        <v>0</v>
      </c>
      <c r="I34" s="27">
        <f>SUM(G34:H34)</f>
        <v>0.2</v>
      </c>
      <c r="J34" s="27">
        <v>0</v>
      </c>
      <c r="K34" s="27">
        <v>-0.1</v>
      </c>
      <c r="L34" s="27">
        <f>SUM(J34:K34)</f>
        <v>-0.1</v>
      </c>
      <c r="M34" s="27">
        <v>0.1</v>
      </c>
      <c r="N34" s="27">
        <v>0</v>
      </c>
      <c r="O34" s="27">
        <f>SUM(M34:N34)</f>
        <v>0.1</v>
      </c>
      <c r="P34" s="27">
        <v>0.1</v>
      </c>
      <c r="Q34" s="27">
        <v>0</v>
      </c>
      <c r="R34" s="27">
        <f>SUM(P34:Q34)</f>
        <v>0.1</v>
      </c>
      <c r="S34" s="27">
        <v>-0.1</v>
      </c>
      <c r="T34" s="27">
        <v>0</v>
      </c>
      <c r="U34" s="27">
        <f>SUM(S34:T34)</f>
        <v>-0.1</v>
      </c>
      <c r="V34" s="27">
        <v>0.1</v>
      </c>
      <c r="W34" s="27">
        <v>0</v>
      </c>
      <c r="X34" s="27">
        <f>+V34+W34</f>
        <v>0.1</v>
      </c>
      <c r="Y34" s="27">
        <v>0</v>
      </c>
      <c r="Z34" s="27">
        <v>-0.2</v>
      </c>
      <c r="AA34" s="27">
        <f>SUM(Y34:Z34)</f>
        <v>-0.2</v>
      </c>
      <c r="AB34" s="27">
        <v>0</v>
      </c>
      <c r="AC34" s="27">
        <v>0.1</v>
      </c>
      <c r="AD34" s="27">
        <f>SUM(AB34:AC34)</f>
        <v>0.1</v>
      </c>
      <c r="AE34" s="27">
        <v>-0.1</v>
      </c>
      <c r="AF34" s="27">
        <v>0.1</v>
      </c>
      <c r="AG34" s="27">
        <f>+AF34+AE34</f>
        <v>0</v>
      </c>
      <c r="AH34" s="27">
        <v>0</v>
      </c>
      <c r="AI34" s="27">
        <v>0</v>
      </c>
      <c r="AJ34" s="27">
        <f>SUM(AH34:AI34)</f>
        <v>0</v>
      </c>
      <c r="AK34" s="27">
        <v>0</v>
      </c>
      <c r="AL34" s="27">
        <v>0</v>
      </c>
      <c r="AM34" s="27">
        <f>SUM(AK34:AL34)</f>
        <v>0</v>
      </c>
      <c r="AN34" s="31">
        <f>+D34+G34+J34+M34+P34+S34+V34+Y34+AB34+AE34+AH34+AK34</f>
        <v>0.4</v>
      </c>
      <c r="AO34" s="31">
        <f>+E34+H34+K34+N34+Q34+T34+W34+Z34+AC34+AF34+AI34+AL34</f>
        <v>-0.40000000000000013</v>
      </c>
      <c r="AP34" s="27">
        <f>SUM(AN34:AO34)</f>
        <v>0</v>
      </c>
      <c r="AQ34" s="61" t="s">
        <v>50</v>
      </c>
      <c r="AR34" s="62"/>
      <c r="AS34" s="37"/>
    </row>
    <row r="35" spans="1:45" ht="12.75" customHeight="1">
      <c r="A35" s="83"/>
      <c r="B35" s="84"/>
      <c r="C35" s="84"/>
      <c r="D35" s="74" t="s">
        <v>68</v>
      </c>
      <c r="E35" s="74"/>
      <c r="F35" s="74"/>
      <c r="G35" s="73" t="s">
        <v>71</v>
      </c>
      <c r="H35" s="74"/>
      <c r="I35" s="74"/>
      <c r="J35" s="74" t="s">
        <v>74</v>
      </c>
      <c r="K35" s="74"/>
      <c r="L35" s="74"/>
      <c r="M35" s="73" t="s">
        <v>77</v>
      </c>
      <c r="N35" s="74"/>
      <c r="O35" s="74"/>
      <c r="P35" s="73" t="s">
        <v>79</v>
      </c>
      <c r="Q35" s="74"/>
      <c r="R35" s="74"/>
      <c r="S35" s="74" t="s">
        <v>83</v>
      </c>
      <c r="T35" s="74"/>
      <c r="U35" s="74"/>
      <c r="V35" s="73" t="s">
        <v>86</v>
      </c>
      <c r="W35" s="74"/>
      <c r="X35" s="74"/>
      <c r="Y35" s="74" t="s">
        <v>89</v>
      </c>
      <c r="Z35" s="74"/>
      <c r="AA35" s="74"/>
      <c r="AB35" s="73" t="s">
        <v>92</v>
      </c>
      <c r="AC35" s="74"/>
      <c r="AD35" s="74"/>
      <c r="AE35" s="73" t="s">
        <v>95</v>
      </c>
      <c r="AF35" s="74"/>
      <c r="AG35" s="74"/>
      <c r="AH35" s="73" t="s">
        <v>98</v>
      </c>
      <c r="AI35" s="74"/>
      <c r="AJ35" s="74"/>
      <c r="AK35" s="73" t="s">
        <v>101</v>
      </c>
      <c r="AL35" s="74"/>
      <c r="AM35" s="74"/>
      <c r="AN35" s="73" t="s">
        <v>101</v>
      </c>
      <c r="AO35" s="74"/>
      <c r="AP35" s="74"/>
      <c r="AQ35" s="75"/>
      <c r="AR35" s="75"/>
      <c r="AS35" s="76"/>
    </row>
    <row r="36" spans="1:45" ht="12.75">
      <c r="A36" s="77" t="s">
        <v>60</v>
      </c>
      <c r="B36" s="78"/>
      <c r="C36" s="79"/>
      <c r="D36" s="23">
        <f aca="true" t="shared" si="15" ref="D36:U36">+D10+D12-D16-D24-D32</f>
        <v>12.200000000000001</v>
      </c>
      <c r="E36" s="23">
        <f t="shared" si="15"/>
        <v>2.1</v>
      </c>
      <c r="F36" s="23">
        <f t="shared" si="15"/>
        <v>14.3</v>
      </c>
      <c r="G36" s="23">
        <f t="shared" si="15"/>
        <v>16.6</v>
      </c>
      <c r="H36" s="23">
        <f t="shared" si="15"/>
        <v>3.4999999999999996</v>
      </c>
      <c r="I36" s="23">
        <f t="shared" si="15"/>
        <v>20.100000000000005</v>
      </c>
      <c r="J36" s="23">
        <f t="shared" si="15"/>
        <v>18.500000000000004</v>
      </c>
      <c r="K36" s="23">
        <f t="shared" si="15"/>
        <v>5.599999999999999</v>
      </c>
      <c r="L36" s="23">
        <f t="shared" si="15"/>
        <v>24.100000000000005</v>
      </c>
      <c r="M36" s="23">
        <f t="shared" si="15"/>
        <v>22.3</v>
      </c>
      <c r="N36" s="23">
        <f t="shared" si="15"/>
        <v>5.399999999999999</v>
      </c>
      <c r="O36" s="23">
        <f t="shared" si="15"/>
        <v>27.7</v>
      </c>
      <c r="P36" s="23">
        <f t="shared" si="15"/>
        <v>19.9</v>
      </c>
      <c r="Q36" s="23">
        <f t="shared" si="15"/>
        <v>6.6</v>
      </c>
      <c r="R36" s="23">
        <f t="shared" si="15"/>
        <v>26.499999999999996</v>
      </c>
      <c r="S36" s="23">
        <f t="shared" si="15"/>
        <v>16.599999999999998</v>
      </c>
      <c r="T36" s="23">
        <f t="shared" si="15"/>
        <v>6</v>
      </c>
      <c r="U36" s="23">
        <f t="shared" si="15"/>
        <v>22.599999999999998</v>
      </c>
      <c r="V36" s="23">
        <f>V10+V12-V16-V32</f>
        <v>13.900000000000002</v>
      </c>
      <c r="W36" s="23">
        <f>W10+W12-W16-W24-W32</f>
        <v>4.3</v>
      </c>
      <c r="X36" s="23">
        <f>X10+X12-X16-X24-X32</f>
        <v>18.2</v>
      </c>
      <c r="Y36" s="23">
        <f>Y10+Y12-Y16-Y32</f>
        <v>10.9</v>
      </c>
      <c r="Z36" s="23">
        <f aca="true" t="shared" si="16" ref="Z36:AF36">Z10+Z12-Z16-Z24-Z32</f>
        <v>3.1999999999999997</v>
      </c>
      <c r="AA36" s="23">
        <f t="shared" si="16"/>
        <v>14.1</v>
      </c>
      <c r="AB36" s="23">
        <f t="shared" si="16"/>
        <v>7.1000000000000005</v>
      </c>
      <c r="AC36" s="23">
        <f t="shared" si="16"/>
        <v>2.5000000000000004</v>
      </c>
      <c r="AD36" s="23">
        <f t="shared" si="16"/>
        <v>9.600000000000001</v>
      </c>
      <c r="AE36" s="23">
        <f t="shared" si="16"/>
        <v>18.1</v>
      </c>
      <c r="AF36" s="23">
        <f t="shared" si="16"/>
        <v>2.1</v>
      </c>
      <c r="AG36" s="23">
        <f>AE36+AF36</f>
        <v>20.200000000000003</v>
      </c>
      <c r="AH36" s="23">
        <f aca="true" t="shared" si="17" ref="AH36:AM36">+AH10+AH12-AH16-AH24-AH32</f>
        <v>16.200000000000003</v>
      </c>
      <c r="AI36" s="23">
        <f t="shared" si="17"/>
        <v>1.8000000000000003</v>
      </c>
      <c r="AJ36" s="23">
        <f t="shared" si="17"/>
        <v>18.000000000000007</v>
      </c>
      <c r="AK36" s="23">
        <f t="shared" si="17"/>
        <v>13.300000000000002</v>
      </c>
      <c r="AL36" s="23">
        <f t="shared" si="17"/>
        <v>1.3000000000000003</v>
      </c>
      <c r="AM36" s="23">
        <f t="shared" si="17"/>
        <v>14.600000000000003</v>
      </c>
      <c r="AN36" s="23">
        <f>AN10+AN12-AN16-AN24-AN32</f>
        <v>13.300000000000002</v>
      </c>
      <c r="AO36" s="23">
        <f>AO10+AO12-AO16-AO24-AO32</f>
        <v>1.2999999999999963</v>
      </c>
      <c r="AP36" s="23">
        <f>AP10+AP12-AP16-AP24-AP32</f>
        <v>14.59999999999999</v>
      </c>
      <c r="AQ36" s="80" t="s">
        <v>22</v>
      </c>
      <c r="AR36" s="81"/>
      <c r="AS36" s="82"/>
    </row>
    <row r="37" spans="1:45" ht="12.75">
      <c r="A37" s="24"/>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37"/>
    </row>
    <row r="38" spans="1:45" ht="12.75">
      <c r="A38" s="63" t="s">
        <v>61</v>
      </c>
      <c r="B38" s="64"/>
      <c r="C38" s="65"/>
      <c r="D38" s="23">
        <f>SUM(D39:D40)</f>
        <v>12.2</v>
      </c>
      <c r="E38" s="23">
        <f>SUM(E39:E40)</f>
        <v>2.1</v>
      </c>
      <c r="F38" s="23">
        <f>SUM(D38:E38)</f>
        <v>14.299999999999999</v>
      </c>
      <c r="G38" s="23">
        <f>SUM(G39:G40)</f>
        <v>16.6</v>
      </c>
      <c r="H38" s="23">
        <f>SUM(H39:H40)</f>
        <v>3.5</v>
      </c>
      <c r="I38" s="23">
        <f>SUM(G38:H38)</f>
        <v>20.1</v>
      </c>
      <c r="J38" s="23">
        <f>SUM(J39:J40)</f>
        <v>18.5</v>
      </c>
      <c r="K38" s="23">
        <f>SUM(K39:K40)</f>
        <v>5.6</v>
      </c>
      <c r="L38" s="23">
        <f>SUM(J38:K38)</f>
        <v>24.1</v>
      </c>
      <c r="M38" s="23">
        <f>SUM(M39:M40)</f>
        <v>22.299999999999997</v>
      </c>
      <c r="N38" s="23">
        <f>SUM(N39:N40)</f>
        <v>5.4</v>
      </c>
      <c r="O38" s="23">
        <f>SUM(M38:N38)</f>
        <v>27.699999999999996</v>
      </c>
      <c r="P38" s="23">
        <f>SUM(P39:P40)</f>
        <v>19.9</v>
      </c>
      <c r="Q38" s="23">
        <f>SUM(Q39:Q40)</f>
        <v>6.6000000000000005</v>
      </c>
      <c r="R38" s="23">
        <f>SUM(P38:Q38)</f>
        <v>26.5</v>
      </c>
      <c r="S38" s="23">
        <f>SUM(S39:S40)</f>
        <v>16.6</v>
      </c>
      <c r="T38" s="23">
        <f>SUM(T39:T40)</f>
        <v>6</v>
      </c>
      <c r="U38" s="23">
        <f>SUM(S38:T38)</f>
        <v>22.6</v>
      </c>
      <c r="V38" s="23">
        <f>SUM(V39:V40)</f>
        <v>13.9</v>
      </c>
      <c r="W38" s="23">
        <f>SUM(W39:W40)</f>
        <v>4.3</v>
      </c>
      <c r="X38" s="23">
        <f>SUM(V38:W38)</f>
        <v>18.2</v>
      </c>
      <c r="Y38" s="23">
        <f>SUM(Y39:Y40)</f>
        <v>10.9</v>
      </c>
      <c r="Z38" s="23">
        <f>SUM(Z39:Z40)</f>
        <v>3.2</v>
      </c>
      <c r="AA38" s="23">
        <f>SUM(Y38:Z38)</f>
        <v>14.100000000000001</v>
      </c>
      <c r="AB38" s="23">
        <f>AB39+AB40</f>
        <v>7.1000000000000005</v>
      </c>
      <c r="AC38" s="23">
        <f>AC39+AC40</f>
        <v>2.5</v>
      </c>
      <c r="AD38" s="23">
        <f>AD39+AD40</f>
        <v>9.600000000000001</v>
      </c>
      <c r="AE38" s="23">
        <f>SUM(AE39:AE40)</f>
        <v>18.1</v>
      </c>
      <c r="AF38" s="23">
        <f>SUM(AF39:AF40)</f>
        <v>2.1</v>
      </c>
      <c r="AG38" s="23">
        <f>SUM(AG39:AG40)</f>
        <v>20.2</v>
      </c>
      <c r="AH38" s="23">
        <f aca="true" t="shared" si="18" ref="AH38:AM38">+AH39+AH40</f>
        <v>16.2</v>
      </c>
      <c r="AI38" s="23">
        <f t="shared" si="18"/>
        <v>1.7999999999999998</v>
      </c>
      <c r="AJ38" s="23">
        <f t="shared" si="18"/>
        <v>18</v>
      </c>
      <c r="AK38" s="23">
        <f t="shared" si="18"/>
        <v>13.299999999999999</v>
      </c>
      <c r="AL38" s="23">
        <f t="shared" si="18"/>
        <v>1.3</v>
      </c>
      <c r="AM38" s="23">
        <f t="shared" si="18"/>
        <v>14.6</v>
      </c>
      <c r="AN38" s="23">
        <f>SUM(AN39:AN40)</f>
        <v>13.299999999999999</v>
      </c>
      <c r="AO38" s="23">
        <f>SUM(AO39:AO40)</f>
        <v>1.3</v>
      </c>
      <c r="AP38" s="23">
        <f>SUM(AN38:AO38)</f>
        <v>14.6</v>
      </c>
      <c r="AQ38" s="66" t="s">
        <v>37</v>
      </c>
      <c r="AR38" s="67"/>
      <c r="AS38" s="68"/>
    </row>
    <row r="39" spans="1:45" ht="12.75">
      <c r="A39" s="24"/>
      <c r="B39" s="69" t="s">
        <v>23</v>
      </c>
      <c r="C39" s="70"/>
      <c r="D39" s="26">
        <v>1.5</v>
      </c>
      <c r="E39" s="31">
        <v>1.2</v>
      </c>
      <c r="F39" s="26">
        <f>SUM(D39:E39)</f>
        <v>2.7</v>
      </c>
      <c r="G39" s="26">
        <v>8.9</v>
      </c>
      <c r="H39" s="31">
        <v>2.5</v>
      </c>
      <c r="I39" s="26">
        <f>SUM(G39:H39)</f>
        <v>11.4</v>
      </c>
      <c r="J39" s="26">
        <v>10.4</v>
      </c>
      <c r="K39" s="31">
        <v>4.8</v>
      </c>
      <c r="L39" s="26">
        <f>SUM(J39:K39)</f>
        <v>15.2</v>
      </c>
      <c r="M39" s="26">
        <v>11.6</v>
      </c>
      <c r="N39" s="31">
        <v>4.5</v>
      </c>
      <c r="O39" s="26">
        <f>SUM(M39:N39)</f>
        <v>16.1</v>
      </c>
      <c r="P39" s="26">
        <v>10.1</v>
      </c>
      <c r="Q39" s="31">
        <v>5.7</v>
      </c>
      <c r="R39" s="26">
        <f>SUM(P39:Q39)</f>
        <v>15.8</v>
      </c>
      <c r="S39" s="26">
        <v>8.2</v>
      </c>
      <c r="T39" s="31">
        <v>5.1</v>
      </c>
      <c r="U39" s="26">
        <f>SUM(S39:T39)</f>
        <v>13.299999999999999</v>
      </c>
      <c r="V39" s="26">
        <v>6.9</v>
      </c>
      <c r="W39" s="31">
        <v>3.8</v>
      </c>
      <c r="X39" s="26">
        <f>SUM(V39:W39)</f>
        <v>10.7</v>
      </c>
      <c r="Y39" s="26">
        <v>3.5</v>
      </c>
      <c r="Z39" s="31">
        <v>2.6</v>
      </c>
      <c r="AA39" s="26">
        <f>SUM(Y39:Z39)</f>
        <v>6.1</v>
      </c>
      <c r="AB39" s="26">
        <v>1.7</v>
      </c>
      <c r="AC39" s="31">
        <v>2.1</v>
      </c>
      <c r="AD39" s="26">
        <f>SUM(AB39:AC39)</f>
        <v>3.8</v>
      </c>
      <c r="AE39" s="26">
        <v>3.1</v>
      </c>
      <c r="AF39" s="31">
        <v>1.7</v>
      </c>
      <c r="AG39" s="26">
        <f>SUM(AE39:AF39)</f>
        <v>4.8</v>
      </c>
      <c r="AH39" s="26">
        <v>2.7</v>
      </c>
      <c r="AI39" s="31">
        <v>1.2</v>
      </c>
      <c r="AJ39" s="26">
        <f>SUM(AH39:AI39)</f>
        <v>3.9000000000000004</v>
      </c>
      <c r="AK39" s="26">
        <v>2.6</v>
      </c>
      <c r="AL39" s="31">
        <v>0.9</v>
      </c>
      <c r="AM39" s="26">
        <f>SUM(AK39:AL39)</f>
        <v>3.5</v>
      </c>
      <c r="AN39" s="26">
        <v>2.6</v>
      </c>
      <c r="AO39" s="31">
        <v>0.9</v>
      </c>
      <c r="AP39" s="26">
        <f>SUM(AN39:AO39)</f>
        <v>3.5</v>
      </c>
      <c r="AQ39" s="71" t="s">
        <v>24</v>
      </c>
      <c r="AR39" s="72"/>
      <c r="AS39" s="37"/>
    </row>
    <row r="40" spans="1:45" ht="12.75">
      <c r="A40" s="35"/>
      <c r="B40" s="59" t="s">
        <v>25</v>
      </c>
      <c r="C40" s="60"/>
      <c r="D40" s="27">
        <v>10.7</v>
      </c>
      <c r="E40" s="27">
        <v>0.9</v>
      </c>
      <c r="F40" s="27">
        <f>SUM(D40:E40)</f>
        <v>11.6</v>
      </c>
      <c r="G40" s="27">
        <v>7.7</v>
      </c>
      <c r="H40" s="27">
        <v>1</v>
      </c>
      <c r="I40" s="27">
        <f>SUM(G40:H40)</f>
        <v>8.7</v>
      </c>
      <c r="J40" s="27">
        <v>8.1</v>
      </c>
      <c r="K40" s="27">
        <v>0.8</v>
      </c>
      <c r="L40" s="27">
        <f>SUM(J40:K40)</f>
        <v>8.9</v>
      </c>
      <c r="M40" s="27">
        <v>10.7</v>
      </c>
      <c r="N40" s="27">
        <v>0.9</v>
      </c>
      <c r="O40" s="27">
        <f>SUM(M40:N40)</f>
        <v>11.6</v>
      </c>
      <c r="P40" s="27">
        <v>9.8</v>
      </c>
      <c r="Q40" s="27">
        <v>0.9</v>
      </c>
      <c r="R40" s="27">
        <f>SUM(P40:Q40)</f>
        <v>10.700000000000001</v>
      </c>
      <c r="S40" s="27">
        <v>8.4</v>
      </c>
      <c r="T40" s="27">
        <v>0.9</v>
      </c>
      <c r="U40" s="27">
        <f>SUM(S40:T40)</f>
        <v>9.3</v>
      </c>
      <c r="V40" s="27">
        <v>7</v>
      </c>
      <c r="W40" s="27">
        <v>0.5</v>
      </c>
      <c r="X40" s="27">
        <f>SUM(V40:W40)</f>
        <v>7.5</v>
      </c>
      <c r="Y40" s="27">
        <v>7.4</v>
      </c>
      <c r="Z40" s="27">
        <v>0.6</v>
      </c>
      <c r="AA40" s="27">
        <f>SUM(Y40:Z40)</f>
        <v>8</v>
      </c>
      <c r="AB40" s="27">
        <v>5.4</v>
      </c>
      <c r="AC40" s="27">
        <v>0.4</v>
      </c>
      <c r="AD40" s="27">
        <f>SUM(AB40:AC40)</f>
        <v>5.800000000000001</v>
      </c>
      <c r="AE40" s="27">
        <v>15</v>
      </c>
      <c r="AF40" s="27">
        <v>0.4</v>
      </c>
      <c r="AG40" s="27">
        <f>SUM(AE40:AF40)</f>
        <v>15.4</v>
      </c>
      <c r="AH40" s="27">
        <v>13.5</v>
      </c>
      <c r="AI40" s="27">
        <v>0.6</v>
      </c>
      <c r="AJ40" s="27">
        <f>SUM(AH40:AI40)</f>
        <v>14.1</v>
      </c>
      <c r="AK40" s="27">
        <v>10.7</v>
      </c>
      <c r="AL40" s="27">
        <v>0.4</v>
      </c>
      <c r="AM40" s="27">
        <f>SUM(AK40:AL40)</f>
        <v>11.1</v>
      </c>
      <c r="AN40" s="27">
        <v>10.7</v>
      </c>
      <c r="AO40" s="27">
        <v>0.4</v>
      </c>
      <c r="AP40" s="27">
        <f>SUM(AN40:AO40)</f>
        <v>11.1</v>
      </c>
      <c r="AQ40" s="61" t="s">
        <v>26</v>
      </c>
      <c r="AR40" s="62"/>
      <c r="AS40" s="35"/>
    </row>
    <row r="42" spans="1:18" s="41" customFormat="1" ht="12.75" customHeight="1">
      <c r="A42" s="40" t="s">
        <v>27</v>
      </c>
      <c r="C42" s="42" t="s">
        <v>109</v>
      </c>
      <c r="D42" s="42"/>
      <c r="E42" s="42"/>
      <c r="F42" s="42"/>
      <c r="G42" s="42"/>
      <c r="H42" s="42"/>
      <c r="I42" s="42"/>
      <c r="J42" s="42"/>
      <c r="K42" s="42"/>
      <c r="L42" s="42"/>
      <c r="M42" s="42"/>
      <c r="N42" s="42"/>
      <c r="O42" s="42"/>
      <c r="P42" s="42"/>
      <c r="Q42" s="43"/>
      <c r="R42" s="43"/>
    </row>
    <row r="43" spans="1:18" s="41" customFormat="1" ht="13.5" customHeight="1">
      <c r="A43" s="44" t="s">
        <v>28</v>
      </c>
      <c r="C43" s="41" t="s">
        <v>102</v>
      </c>
      <c r="D43" s="42"/>
      <c r="E43" s="42"/>
      <c r="F43" s="42"/>
      <c r="G43" s="42"/>
      <c r="H43" s="42"/>
      <c r="I43" s="42"/>
      <c r="J43" s="42"/>
      <c r="K43" s="42"/>
      <c r="L43" s="42"/>
      <c r="M43" s="42"/>
      <c r="N43" s="42"/>
      <c r="O43" s="42"/>
      <c r="P43" s="42"/>
      <c r="Q43" s="42"/>
      <c r="R43" s="42"/>
    </row>
    <row r="44" spans="3:18" s="41" customFormat="1" ht="12.75" customHeight="1">
      <c r="C44" s="41" t="s">
        <v>104</v>
      </c>
      <c r="D44" s="42"/>
      <c r="E44" s="42"/>
      <c r="F44" s="42"/>
      <c r="G44" s="42"/>
      <c r="H44" s="42"/>
      <c r="I44" s="42"/>
      <c r="J44" s="42"/>
      <c r="K44" s="42"/>
      <c r="L44" s="42"/>
      <c r="M44" s="42"/>
      <c r="N44" s="42"/>
      <c r="O44" s="42"/>
      <c r="P44" s="42"/>
      <c r="Q44" s="45"/>
      <c r="R44" s="45"/>
    </row>
    <row r="45" spans="1:171" s="41" customFormat="1" ht="12.75" customHeight="1">
      <c r="A45" s="46" t="s">
        <v>29</v>
      </c>
      <c r="C45" s="41" t="s">
        <v>30</v>
      </c>
      <c r="D45" s="42"/>
      <c r="E45" s="42"/>
      <c r="F45" s="42"/>
      <c r="G45" s="42"/>
      <c r="H45" s="47"/>
      <c r="J45" s="44" t="s">
        <v>113</v>
      </c>
      <c r="L45" s="47">
        <v>73</v>
      </c>
      <c r="M45" s="42" t="s">
        <v>112</v>
      </c>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row>
    <row r="46" spans="1:18" s="41" customFormat="1" ht="12.75" customHeight="1">
      <c r="A46" s="46"/>
      <c r="B46" s="49"/>
      <c r="C46" s="42"/>
      <c r="D46" s="42"/>
      <c r="E46" s="42"/>
      <c r="F46" s="42"/>
      <c r="G46" s="42"/>
      <c r="H46" s="42"/>
      <c r="J46" s="40" t="s">
        <v>64</v>
      </c>
      <c r="L46" s="47">
        <v>53</v>
      </c>
      <c r="M46" s="42" t="s">
        <v>31</v>
      </c>
      <c r="P46" s="42"/>
      <c r="Q46" s="43"/>
      <c r="R46" s="43"/>
    </row>
    <row r="47" spans="1:18" s="41" customFormat="1" ht="12.75" customHeight="1">
      <c r="A47" s="46"/>
      <c r="B47" s="49"/>
      <c r="C47" s="42"/>
      <c r="D47" s="42"/>
      <c r="E47" s="42"/>
      <c r="F47" s="42"/>
      <c r="G47" s="42"/>
      <c r="H47" s="42"/>
      <c r="J47" s="42" t="s">
        <v>110</v>
      </c>
      <c r="L47" s="47" t="s">
        <v>116</v>
      </c>
      <c r="M47" s="42" t="s">
        <v>31</v>
      </c>
      <c r="P47" s="42"/>
      <c r="Q47" s="43"/>
      <c r="R47" s="43"/>
    </row>
    <row r="48" spans="1:18" s="41" customFormat="1" ht="12.75" customHeight="1">
      <c r="A48" s="40" t="s">
        <v>32</v>
      </c>
      <c r="C48" s="42" t="s">
        <v>33</v>
      </c>
      <c r="D48" s="42"/>
      <c r="E48" s="42"/>
      <c r="F48" s="42"/>
      <c r="G48" s="42"/>
      <c r="H48" s="42"/>
      <c r="I48" s="42"/>
      <c r="J48" s="42"/>
      <c r="K48" s="42"/>
      <c r="L48" s="42"/>
      <c r="M48" s="42"/>
      <c r="N48" s="42"/>
      <c r="O48" s="42"/>
      <c r="P48" s="42"/>
      <c r="Q48" s="43"/>
      <c r="R48" s="43"/>
    </row>
    <row r="49" spans="1:18" s="41" customFormat="1" ht="12.75" customHeight="1">
      <c r="A49" s="46" t="s">
        <v>34</v>
      </c>
      <c r="C49" s="42" t="s">
        <v>103</v>
      </c>
      <c r="D49" s="42"/>
      <c r="E49" s="42"/>
      <c r="F49" s="42"/>
      <c r="G49" s="42"/>
      <c r="H49" s="42"/>
      <c r="I49" s="42"/>
      <c r="J49" s="42"/>
      <c r="K49" s="42"/>
      <c r="L49" s="42"/>
      <c r="M49" s="42"/>
      <c r="N49" s="42"/>
      <c r="O49" s="42"/>
      <c r="P49" s="42"/>
      <c r="Q49" s="43"/>
      <c r="R49" s="43"/>
    </row>
    <row r="50" spans="1:18" s="41" customFormat="1" ht="12.75" customHeight="1">
      <c r="A50" s="46" t="s">
        <v>49</v>
      </c>
      <c r="C50" s="42" t="s">
        <v>48</v>
      </c>
      <c r="D50" s="42"/>
      <c r="E50" s="42"/>
      <c r="F50" s="42"/>
      <c r="G50" s="42"/>
      <c r="H50" s="42"/>
      <c r="I50" s="42"/>
      <c r="J50" s="42"/>
      <c r="K50" s="42"/>
      <c r="L50" s="42"/>
      <c r="M50" s="42"/>
      <c r="N50" s="42"/>
      <c r="O50" s="42"/>
      <c r="P50" s="42"/>
      <c r="Q50" s="43"/>
      <c r="R50" s="43"/>
    </row>
    <row r="51" spans="1:18" s="41" customFormat="1" ht="12.75" customHeight="1">
      <c r="A51" s="46" t="s">
        <v>47</v>
      </c>
      <c r="C51" s="42" t="s">
        <v>63</v>
      </c>
      <c r="D51" s="42"/>
      <c r="E51" s="42"/>
      <c r="F51" s="42"/>
      <c r="G51" s="42"/>
      <c r="H51" s="42"/>
      <c r="I51" s="42"/>
      <c r="J51" s="42"/>
      <c r="K51" s="42"/>
      <c r="L51" s="42"/>
      <c r="M51" s="42"/>
      <c r="N51" s="42"/>
      <c r="O51" s="42"/>
      <c r="P51" s="42"/>
      <c r="Q51" s="43"/>
      <c r="R51" s="43"/>
    </row>
    <row r="52" spans="1:3" s="50" customFormat="1" ht="11.25">
      <c r="A52" s="46"/>
      <c r="C52" s="51"/>
    </row>
    <row r="53" s="50" customFormat="1" ht="11.25">
      <c r="C53" s="51"/>
    </row>
  </sheetData>
  <mergeCells count="84">
    <mergeCell ref="D1:AP1"/>
    <mergeCell ref="D2:AP2"/>
    <mergeCell ref="D3:AP3"/>
    <mergeCell ref="A4:C7"/>
    <mergeCell ref="D4:F5"/>
    <mergeCell ref="G4:I5"/>
    <mergeCell ref="J4:L5"/>
    <mergeCell ref="M4:O5"/>
    <mergeCell ref="P4:R5"/>
    <mergeCell ref="S4:U5"/>
    <mergeCell ref="V4:X5"/>
    <mergeCell ref="AK4:AM5"/>
    <mergeCell ref="AN5:AP5"/>
    <mergeCell ref="AQ4:AS7"/>
    <mergeCell ref="Y4:AA5"/>
    <mergeCell ref="AB4:AD5"/>
    <mergeCell ref="AE4:AG5"/>
    <mergeCell ref="AH4:AJ5"/>
    <mergeCell ref="AN4:AP4"/>
    <mergeCell ref="P9:R9"/>
    <mergeCell ref="S9:U9"/>
    <mergeCell ref="V9:X9"/>
    <mergeCell ref="A9:C9"/>
    <mergeCell ref="D9:F9"/>
    <mergeCell ref="G9:I9"/>
    <mergeCell ref="J9:L9"/>
    <mergeCell ref="Y9:AA9"/>
    <mergeCell ref="AN9:AP9"/>
    <mergeCell ref="AQ9:AS9"/>
    <mergeCell ref="A10:C10"/>
    <mergeCell ref="AQ10:AS10"/>
    <mergeCell ref="AB9:AD9"/>
    <mergeCell ref="AE9:AG9"/>
    <mergeCell ref="AH9:AJ9"/>
    <mergeCell ref="AK9:AM9"/>
    <mergeCell ref="M9:O9"/>
    <mergeCell ref="AN11:AP11"/>
    <mergeCell ref="AQ11:AS11"/>
    <mergeCell ref="A12:C12"/>
    <mergeCell ref="AQ12:AS12"/>
    <mergeCell ref="B13:C13"/>
    <mergeCell ref="AQ13:AR13"/>
    <mergeCell ref="B14:C14"/>
    <mergeCell ref="AQ14:AR14"/>
    <mergeCell ref="A16:C16"/>
    <mergeCell ref="AQ16:AS16"/>
    <mergeCell ref="B17:C17"/>
    <mergeCell ref="AQ17:AR17"/>
    <mergeCell ref="B22:C22"/>
    <mergeCell ref="AQ22:AR22"/>
    <mergeCell ref="AQ24:AS24"/>
    <mergeCell ref="B20:C20"/>
    <mergeCell ref="AQ20:AR20"/>
    <mergeCell ref="B21:C21"/>
    <mergeCell ref="AQ21:AR21"/>
    <mergeCell ref="A32:C32"/>
    <mergeCell ref="AQ32:AS32"/>
    <mergeCell ref="B33:C33"/>
    <mergeCell ref="AQ33:AR33"/>
    <mergeCell ref="B34:C34"/>
    <mergeCell ref="AQ34:AR34"/>
    <mergeCell ref="A35:C35"/>
    <mergeCell ref="D35:F35"/>
    <mergeCell ref="G35:I35"/>
    <mergeCell ref="J35:L35"/>
    <mergeCell ref="M35:O35"/>
    <mergeCell ref="P35:R35"/>
    <mergeCell ref="S35:U35"/>
    <mergeCell ref="V35:X35"/>
    <mergeCell ref="AK35:AM35"/>
    <mergeCell ref="AN35:AP35"/>
    <mergeCell ref="AQ35:AS35"/>
    <mergeCell ref="A36:C36"/>
    <mergeCell ref="AQ36:AS36"/>
    <mergeCell ref="Y35:AA35"/>
    <mergeCell ref="AB35:AD35"/>
    <mergeCell ref="AE35:AG35"/>
    <mergeCell ref="AH35:AJ35"/>
    <mergeCell ref="B40:C40"/>
    <mergeCell ref="AQ40:AR40"/>
    <mergeCell ref="A38:C38"/>
    <mergeCell ref="AQ38:AS38"/>
    <mergeCell ref="B39:C39"/>
    <mergeCell ref="AQ39:AR39"/>
  </mergeCells>
  <printOptions horizontalCentered="1"/>
  <pageMargins left="0.3937007874015748" right="0.3937007874015748" top="0.5" bottom="0.22" header="0.5118110236220472" footer="0.22"/>
  <pageSetup horizontalDpi="600" verticalDpi="600" orientation="landscape" paperSize="8" scale="65" r:id="rId4"/>
  <legacyDrawing r:id="rId3"/>
  <oleObjects>
    <oleObject progId="CDraw5" shapeId="561533" r:id="rId1"/>
    <oleObject progId="CDraw5" shapeId="1700918" r:id="rId2"/>
  </oleObjec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madeliedj</cp:lastModifiedBy>
  <cp:lastPrinted>2003-11-25T11:53:05Z</cp:lastPrinted>
  <dcterms:created xsi:type="dcterms:W3CDTF">2001-08-21T12:56:46Z</dcterms:created>
  <dcterms:modified xsi:type="dcterms:W3CDTF">2003-11-25T13:03:35Z</dcterms:modified>
  <cp:category/>
  <cp:version/>
  <cp:contentType/>
  <cp:contentStatus/>
</cp:coreProperties>
</file>