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<sst xmlns="http://schemas.openxmlformats.org/spreadsheetml/2006/main" count="139" uniqueCount="100">
  <si>
    <t>OATS / I-OATS</t>
  </si>
  <si>
    <t xml:space="preserve">April 2004 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</si>
  <si>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</si>
  <si>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</si>
  <si>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</si>
  <si>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</si>
  <si>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</si>
  <si>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</si>
  <si>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</si>
  <si>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</si>
  <si>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</si>
  <si>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</si>
  <si>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</si>
  <si>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</si>
  <si>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</si>
  <si>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</si>
  <si>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</si>
  <si>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</si>
  <si>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</si>
  <si>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</si>
  <si>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</si>
  <si>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</si>
  <si>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</si>
  <si>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</si>
  <si>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</si>
  <si>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</si>
  <si>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</si>
  <si>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</si>
  <si>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</si>
  <si>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</si>
  <si>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</si>
  <si>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</si>
  <si>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</si>
  <si>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</si>
  <si>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</si>
  <si>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</si>
  <si>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</si>
  <si>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</si>
  <si>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</si>
  <si>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</si>
  <si>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</si>
  <si>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</si>
  <si>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</si>
  <si>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</si>
  <si>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</si>
  <si>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</si>
  <si>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</si>
  <si>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</si>
  <si>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</si>
  <si>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</si>
  <si>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</si>
  <si>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</si>
  <si>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</si>
  <si>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</si>
  <si>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</si>
  <si>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</si>
  <si>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</si>
  <si>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</si>
  <si>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August 2003 (On request of the industry)</t>
  </si>
  <si>
    <t>September 2003</t>
  </si>
  <si>
    <t>Oats equivalent.</t>
  </si>
  <si>
    <t>Okulinganiswa i-oats.</t>
  </si>
  <si>
    <t>The surplus/deficit figures are partly due to  oats dispatched for human consumption but utilised as feed oats.</t>
  </si>
  <si>
    <t xml:space="preserve">Izibalo ezingaphezulu/ezingaphansi ngakolunye uhlangothi zingenxa kaoats othunyelwe ukuba usetshenziswe njengokudla 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</si>
  <si>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</si>
  <si>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</si>
  <si>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</si>
  <si>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</si>
  <si>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</si>
  <si>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</si>
  <si>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</si>
  <si>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</si>
  <si>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</si>
  <si>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</si>
  <si>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</si>
  <si>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Released to end-consumers</t>
  </si>
  <si>
    <t>(i)</t>
  </si>
  <si>
    <t>(ii)</t>
  </si>
  <si>
    <t>(iii)</t>
  </si>
  <si>
    <t>kwabantu kodwa wasetshenziselwa ukuba ukudla kwemfuyo.</t>
  </si>
  <si>
    <t>KuSeptemba 2003</t>
  </si>
  <si>
    <t>Ku-Agosti 2003 (Ngesicelo semboni)</t>
  </si>
  <si>
    <t>Ku-Aphreli 2004</t>
  </si>
  <si>
    <t>1 April/Ku-Aphreli 2004</t>
  </si>
  <si>
    <t>30 April/Ku-Aphreli 2004</t>
  </si>
  <si>
    <t>1 October/Ku-Okthoba 2003</t>
  </si>
  <si>
    <t>1 October/Ku-Okthoba 2002</t>
  </si>
  <si>
    <t>2003/2004 Year (October - September) / Unyaka ka-2003/2004 (Ku-Okthoba - KuSeptemba) (2)</t>
  </si>
  <si>
    <t>English</t>
  </si>
  <si>
    <t xml:space="preserve">May 2004 </t>
  </si>
  <si>
    <t>KuMeyi 2004</t>
  </si>
  <si>
    <t>1 May/KuMeyi 2004</t>
  </si>
  <si>
    <t>October 2003 - May 2004</t>
  </si>
  <si>
    <t>Ku-Okthoba 2003 - KuMeyi 2004</t>
  </si>
  <si>
    <t>31 May/KuMeyi 2004</t>
  </si>
  <si>
    <t>31 May/KuMeyi 2003</t>
  </si>
  <si>
    <t>October 2002 - May 2003</t>
  </si>
  <si>
    <t>Ku-Okthoba 2002 - KuMeyi 2003</t>
  </si>
  <si>
    <t>16 035</t>
  </si>
  <si>
    <t>SMI-062004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</si>
</sst>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64" fontId="3" fillId="0" borderId="28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64" fontId="7" fillId="0" borderId="13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/>
    </xf>
    <xf numFmtId="164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64" fontId="7" fillId="0" borderId="33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38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7" fillId="0" borderId="3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64" fontId="7" fillId="0" borderId="4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64" fontId="3" fillId="0" borderId="41" xfId="0" applyNumberFormat="1" applyFont="1" applyFill="1" applyBorder="1" applyAlignment="1">
      <alignment/>
    </xf>
    <xf numFmtId="164" fontId="3" fillId="0" borderId="42" xfId="0" applyNumberFormat="1" applyFont="1" applyFill="1" applyBorder="1" applyAlignment="1">
      <alignment/>
    </xf>
    <xf numFmtId="164" fontId="7" fillId="0" borderId="43" xfId="0" applyNumberFormat="1" applyFont="1" applyFill="1" applyBorder="1" applyAlignment="1">
      <alignment/>
    </xf>
    <xf numFmtId="164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64" fontId="3" fillId="0" borderId="44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/>
    </xf>
    <xf numFmtId="164" fontId="7" fillId="0" borderId="46" xfId="0" applyNumberFormat="1" applyFont="1" applyFill="1" applyBorder="1" applyAlignment="1">
      <alignment/>
    </xf>
    <xf numFmtId="164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35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164" fontId="3" fillId="0" borderId="49" xfId="0" applyNumberFormat="1" applyFont="1" applyFill="1" applyBorder="1" applyAlignment="1">
      <alignment/>
    </xf>
    <xf numFmtId="164" fontId="3" fillId="0" borderId="50" xfId="0" applyNumberFormat="1" applyFont="1" applyFill="1" applyBorder="1" applyAlignment="1">
      <alignment/>
    </xf>
    <xf numFmtId="164" fontId="3" fillId="0" borderId="10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164" fontId="7" fillId="0" borderId="52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 quotePrefix="1">
      <alignment horizontal="center"/>
    </xf>
    <xf numFmtId="164" fontId="3" fillId="0" borderId="20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53</xdr:row>
      <xdr:rowOff>0</xdr:rowOff>
    </xdr:from>
    <xdr:to>
      <xdr:col>12</xdr:col>
      <xdr:colOff>619125</xdr:colOff>
      <xdr:row>53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53</xdr:row>
      <xdr:rowOff>0</xdr:rowOff>
    </xdr:from>
    <xdr:to>
      <xdr:col>12</xdr:col>
      <xdr:colOff>619125</xdr:colOff>
      <xdr:row>53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51</xdr:row>
      <xdr:rowOff>0</xdr:rowOff>
    </xdr:from>
    <xdr:to>
      <xdr:col>10</xdr:col>
      <xdr:colOff>781050</xdr:colOff>
      <xdr:row>53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5920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50" zoomScaleNormal="50" workbookViewId="0" topLeftCell="A1">
      <selection activeCell="A9" sqref="A9:C9"/>
    </sheetView>
  </sheetViews>
  <sheetFormatPr defaultColWidth="9.140625" defaultRowHeight="12.75"/>
  <cols>
    <col min="1" max="1" width="2.7109375" style="150" customWidth="1"/>
    <col min="2" max="2" width="2.8515625" style="150" customWidth="1"/>
    <col min="3" max="3" width="39.00390625" style="150" customWidth="1"/>
    <col min="4" max="4" width="12.140625" style="150" customWidth="1"/>
    <col min="5" max="5" width="11.57421875" style="150" customWidth="1"/>
    <col min="6" max="6" width="15.28125" style="150" bestFit="1" customWidth="1"/>
    <col min="7" max="7" width="12.28125" style="150" customWidth="1"/>
    <col min="8" max="8" width="12.00390625" style="150" customWidth="1"/>
    <col min="9" max="9" width="15.28125" style="150" bestFit="1" customWidth="1"/>
    <col min="10" max="10" width="16.140625" style="150" bestFit="1" customWidth="1"/>
    <col min="11" max="11" width="11.7109375" style="150" customWidth="1"/>
    <col min="12" max="12" width="15.28125" style="150" bestFit="1" customWidth="1"/>
    <col min="13" max="13" width="9.28125" style="150" bestFit="1" customWidth="1"/>
    <col min="14" max="14" width="14.28125" style="150" customWidth="1"/>
    <col min="15" max="15" width="14.00390625" style="150" customWidth="1"/>
    <col min="16" max="16" width="15.421875" style="150" customWidth="1"/>
    <col min="17" max="17" width="65.57421875" style="150" customWidth="1"/>
    <col min="18" max="18" width="2.140625" style="150" customWidth="1"/>
    <col min="19" max="19" width="1.8515625" style="149" customWidth="1"/>
    <col min="20" max="20" width="0.9921875" style="149" customWidth="1"/>
    <col min="21" max="166" width="7.8515625" style="149" customWidth="1"/>
    <col min="167" max="16384" width="7.8515625" style="150" customWidth="1"/>
  </cols>
  <sheetData>
    <row r="1" spans="1:20" s="2" customFormat="1" ht="21" customHeight="1">
      <c r="A1" s="168"/>
      <c r="B1" s="169"/>
      <c r="C1" s="170"/>
      <c r="D1" s="177" t="s">
        <v>0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99</v>
      </c>
      <c r="R1" s="180"/>
      <c r="S1" s="181"/>
      <c r="T1" s="1"/>
    </row>
    <row r="2" spans="1:20" s="2" customFormat="1" ht="21" customHeight="1">
      <c r="A2" s="171"/>
      <c r="B2" s="172"/>
      <c r="C2" s="173"/>
      <c r="D2" s="185" t="s">
        <v>64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2"/>
      <c r="R2" s="183"/>
      <c r="S2" s="184"/>
      <c r="T2" s="1"/>
    </row>
    <row r="3" spans="1:20" s="2" customFormat="1" ht="21" customHeight="1" thickBot="1">
      <c r="A3" s="171"/>
      <c r="B3" s="172"/>
      <c r="C3" s="173"/>
      <c r="D3" s="187" t="s">
        <v>87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2"/>
      <c r="R3" s="183"/>
      <c r="S3" s="184"/>
      <c r="T3" s="1"/>
    </row>
    <row r="4" spans="1:166" s="5" customFormat="1" ht="21" customHeight="1">
      <c r="A4" s="171"/>
      <c r="B4" s="172"/>
      <c r="C4" s="173"/>
      <c r="D4" s="189" t="s">
        <v>1</v>
      </c>
      <c r="E4" s="190"/>
      <c r="F4" s="167"/>
      <c r="G4" s="189" t="s">
        <v>89</v>
      </c>
      <c r="H4" s="190"/>
      <c r="I4" s="167"/>
      <c r="J4" s="164" t="s">
        <v>2</v>
      </c>
      <c r="K4" s="165"/>
      <c r="L4" s="165"/>
      <c r="M4" s="3"/>
      <c r="N4" s="164" t="s">
        <v>2</v>
      </c>
      <c r="O4" s="165"/>
      <c r="P4" s="165"/>
      <c r="Q4" s="182"/>
      <c r="R4" s="183"/>
      <c r="S4" s="18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171"/>
      <c r="B5" s="172"/>
      <c r="C5" s="173"/>
      <c r="D5" s="166" t="s">
        <v>82</v>
      </c>
      <c r="E5" s="163"/>
      <c r="F5" s="191"/>
      <c r="G5" s="166" t="s">
        <v>90</v>
      </c>
      <c r="H5" s="163"/>
      <c r="I5" s="191"/>
      <c r="J5" s="192" t="s">
        <v>92</v>
      </c>
      <c r="K5" s="163"/>
      <c r="L5" s="191"/>
      <c r="M5" s="6"/>
      <c r="N5" s="192" t="s">
        <v>96</v>
      </c>
      <c r="O5" s="163"/>
      <c r="P5" s="191"/>
      <c r="Q5" s="193">
        <v>38166</v>
      </c>
      <c r="R5" s="194"/>
      <c r="S5" s="19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171"/>
      <c r="B6" s="172"/>
      <c r="C6" s="173"/>
      <c r="D6" s="200"/>
      <c r="E6" s="201"/>
      <c r="F6" s="202"/>
      <c r="G6" s="200" t="s">
        <v>3</v>
      </c>
      <c r="H6" s="203"/>
      <c r="I6" s="201"/>
      <c r="J6" s="204" t="s">
        <v>93</v>
      </c>
      <c r="K6" s="205"/>
      <c r="L6" s="206"/>
      <c r="M6" s="8" t="s">
        <v>4</v>
      </c>
      <c r="N6" s="204" t="s">
        <v>97</v>
      </c>
      <c r="O6" s="205"/>
      <c r="P6" s="206"/>
      <c r="Q6" s="196"/>
      <c r="R6" s="194"/>
      <c r="S6" s="19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171"/>
      <c r="B7" s="172"/>
      <c r="C7" s="173"/>
      <c r="D7" s="10" t="s">
        <v>5</v>
      </c>
      <c r="E7" s="11" t="s">
        <v>6</v>
      </c>
      <c r="F7" s="12" t="s">
        <v>7</v>
      </c>
      <c r="G7" s="10" t="s">
        <v>5</v>
      </c>
      <c r="H7" s="11" t="s">
        <v>6</v>
      </c>
      <c r="I7" s="12" t="s">
        <v>7</v>
      </c>
      <c r="J7" s="10" t="s">
        <v>5</v>
      </c>
      <c r="K7" s="11" t="s">
        <v>6</v>
      </c>
      <c r="L7" s="12" t="s">
        <v>7</v>
      </c>
      <c r="M7" s="13" t="s">
        <v>8</v>
      </c>
      <c r="N7" s="10" t="s">
        <v>5</v>
      </c>
      <c r="O7" s="11" t="s">
        <v>6</v>
      </c>
      <c r="P7" s="12" t="s">
        <v>7</v>
      </c>
      <c r="Q7" s="196"/>
      <c r="R7" s="194"/>
      <c r="S7" s="195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174"/>
      <c r="B8" s="175"/>
      <c r="C8" s="176"/>
      <c r="D8" s="14" t="s">
        <v>9</v>
      </c>
      <c r="E8" s="15" t="s">
        <v>10</v>
      </c>
      <c r="F8" s="16" t="s">
        <v>11</v>
      </c>
      <c r="G8" s="14" t="s">
        <v>9</v>
      </c>
      <c r="H8" s="15" t="s">
        <v>10</v>
      </c>
      <c r="I8" s="16" t="s">
        <v>11</v>
      </c>
      <c r="J8" s="14" t="s">
        <v>9</v>
      </c>
      <c r="K8" s="15" t="s">
        <v>10</v>
      </c>
      <c r="L8" s="16" t="s">
        <v>11</v>
      </c>
      <c r="M8" s="17"/>
      <c r="N8" s="14" t="s">
        <v>9</v>
      </c>
      <c r="O8" s="15" t="s">
        <v>10</v>
      </c>
      <c r="P8" s="16" t="s">
        <v>11</v>
      </c>
      <c r="Q8" s="197"/>
      <c r="R8" s="198"/>
      <c r="S8" s="19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07" t="s">
        <v>88</v>
      </c>
      <c r="B9" s="208"/>
      <c r="C9" s="209"/>
      <c r="D9" s="210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07" t="s">
        <v>12</v>
      </c>
      <c r="R9" s="208"/>
      <c r="S9" s="20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12" t="s">
        <v>13</v>
      </c>
      <c r="B10" s="213"/>
      <c r="C10" s="213"/>
      <c r="D10" s="214" t="s">
        <v>83</v>
      </c>
      <c r="E10" s="215"/>
      <c r="F10" s="215"/>
      <c r="G10" s="214" t="s">
        <v>91</v>
      </c>
      <c r="H10" s="215"/>
      <c r="I10" s="215"/>
      <c r="J10" s="216" t="s">
        <v>85</v>
      </c>
      <c r="K10" s="217"/>
      <c r="L10" s="218"/>
      <c r="M10" s="18"/>
      <c r="N10" s="216" t="s">
        <v>86</v>
      </c>
      <c r="O10" s="217"/>
      <c r="P10" s="218"/>
      <c r="Q10" s="213" t="s">
        <v>14</v>
      </c>
      <c r="R10" s="213"/>
      <c r="S10" s="21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15</v>
      </c>
      <c r="B11" s="20"/>
      <c r="C11" s="20"/>
      <c r="D11" s="21">
        <v>13.5</v>
      </c>
      <c r="E11" s="22">
        <v>3.2</v>
      </c>
      <c r="F11" s="23">
        <f>SUM(D11:E11)</f>
        <v>16.7</v>
      </c>
      <c r="G11" s="22">
        <f>+D40</f>
        <v>10.700000000000001</v>
      </c>
      <c r="H11" s="22">
        <f>+E40</f>
        <v>1.6000000000000003</v>
      </c>
      <c r="I11" s="153">
        <f>SUM(G11:H11)</f>
        <v>12.3</v>
      </c>
      <c r="J11" s="21">
        <v>13.3</v>
      </c>
      <c r="K11" s="22">
        <v>1.3</v>
      </c>
      <c r="L11" s="23">
        <f>SUM(J11:K11)</f>
        <v>14.600000000000001</v>
      </c>
      <c r="M11" s="154">
        <f>ROUND(L11-P11,2)/P11*100</f>
        <v>-7.594936708860758</v>
      </c>
      <c r="N11" s="21">
        <v>13.6</v>
      </c>
      <c r="O11" s="22">
        <v>2.2</v>
      </c>
      <c r="P11" s="23">
        <f>SUM(N11:O11)</f>
        <v>15.8</v>
      </c>
      <c r="Q11" s="24"/>
      <c r="S11" s="25" t="s">
        <v>16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6"/>
      <c r="E12" s="26"/>
      <c r="F12" s="26"/>
      <c r="G12" s="26"/>
      <c r="H12" s="26"/>
      <c r="I12" s="26"/>
      <c r="J12" s="165" t="s">
        <v>2</v>
      </c>
      <c r="K12" s="165"/>
      <c r="L12" s="165"/>
      <c r="M12" s="27"/>
      <c r="N12" s="165" t="s">
        <v>2</v>
      </c>
      <c r="O12" s="165"/>
      <c r="P12" s="165"/>
      <c r="Q12" s="24"/>
      <c r="S12" s="25"/>
    </row>
    <row r="13" spans="1:19" s="9" customFormat="1" ht="21" customHeight="1">
      <c r="A13" s="19"/>
      <c r="B13" s="20"/>
      <c r="C13" s="20"/>
      <c r="D13" s="28"/>
      <c r="E13" s="28"/>
      <c r="F13" s="28"/>
      <c r="G13" s="28"/>
      <c r="H13" s="28"/>
      <c r="I13" s="28"/>
      <c r="J13" s="191" t="s">
        <v>92</v>
      </c>
      <c r="K13" s="163"/>
      <c r="L13" s="191"/>
      <c r="M13" s="29"/>
      <c r="N13" s="191" t="s">
        <v>96</v>
      </c>
      <c r="O13" s="163"/>
      <c r="P13" s="191"/>
      <c r="Q13" s="24"/>
      <c r="S13" s="25"/>
    </row>
    <row r="14" spans="1:166" s="5" customFormat="1" ht="21" customHeight="1" thickBot="1">
      <c r="A14" s="30"/>
      <c r="B14" s="4"/>
      <c r="C14" s="4"/>
      <c r="D14" s="201"/>
      <c r="E14" s="201"/>
      <c r="F14" s="201"/>
      <c r="G14" s="7"/>
      <c r="H14" s="7"/>
      <c r="I14" s="7"/>
      <c r="J14" s="206" t="s">
        <v>93</v>
      </c>
      <c r="K14" s="205"/>
      <c r="L14" s="206"/>
      <c r="M14" s="31"/>
      <c r="N14" s="206" t="s">
        <v>97</v>
      </c>
      <c r="O14" s="205"/>
      <c r="P14" s="206"/>
      <c r="Q14" s="32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17</v>
      </c>
      <c r="B15" s="35"/>
      <c r="C15" s="35"/>
      <c r="D15" s="36">
        <f>SUM(D16:D17)</f>
        <v>0</v>
      </c>
      <c r="E15" s="37">
        <f>SUM(E16:E17)</f>
        <v>0.2</v>
      </c>
      <c r="F15" s="38">
        <f>SUM(D15:E15)</f>
        <v>0.2</v>
      </c>
      <c r="G15" s="36">
        <f>SUM(G16:G17)</f>
        <v>0</v>
      </c>
      <c r="H15" s="37">
        <f>SUM(H16:H17)</f>
        <v>0.2</v>
      </c>
      <c r="I15" s="38">
        <f>SUM(G15:H15)</f>
        <v>0.2</v>
      </c>
      <c r="J15" s="36">
        <f>SUM(J16:J17)</f>
        <v>19.6</v>
      </c>
      <c r="K15" s="37">
        <f>SUM(K16:K17)</f>
        <v>9</v>
      </c>
      <c r="L15" s="38">
        <f>SUM(J15:K15)</f>
        <v>28.6</v>
      </c>
      <c r="M15" s="95" t="s">
        <v>18</v>
      </c>
      <c r="N15" s="36">
        <f>SUM(N16:N17)</f>
        <v>18.8</v>
      </c>
      <c r="O15" s="37">
        <f>SUM(O16:O17)</f>
        <v>9.8</v>
      </c>
      <c r="P15" s="38">
        <f>SUM(N15:O15)</f>
        <v>28.6</v>
      </c>
      <c r="Q15" s="24"/>
      <c r="R15" s="24"/>
      <c r="S15" s="25" t="s">
        <v>19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40" t="s">
        <v>69</v>
      </c>
      <c r="C16" s="41"/>
      <c r="D16" s="42">
        <v>0</v>
      </c>
      <c r="E16" s="43">
        <v>0.2</v>
      </c>
      <c r="F16" s="44">
        <f>SUM(D16:E16)</f>
        <v>0.2</v>
      </c>
      <c r="G16" s="42">
        <v>0</v>
      </c>
      <c r="H16" s="43">
        <v>0.2</v>
      </c>
      <c r="I16" s="44">
        <f>SUM(G16:H16)</f>
        <v>0.2</v>
      </c>
      <c r="J16" s="42">
        <v>7.1</v>
      </c>
      <c r="K16" s="43">
        <v>8.9</v>
      </c>
      <c r="L16" s="44">
        <f>SUM(J16:K16)</f>
        <v>16</v>
      </c>
      <c r="M16" s="45">
        <f>ROUND(L16-P16,2)/P16*100</f>
        <v>-30.735930735930733</v>
      </c>
      <c r="N16" s="42">
        <v>13.3</v>
      </c>
      <c r="O16" s="43">
        <v>9.8</v>
      </c>
      <c r="P16" s="44">
        <f>SUM(N16:O16)</f>
        <v>23.1</v>
      </c>
      <c r="Q16" s="46"/>
      <c r="R16" s="47" t="s">
        <v>70</v>
      </c>
      <c r="S16" s="4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49" t="s">
        <v>20</v>
      </c>
      <c r="C17" s="50"/>
      <c r="D17" s="51">
        <v>0</v>
      </c>
      <c r="E17" s="52">
        <v>0</v>
      </c>
      <c r="F17" s="53">
        <f>SUM(D17:E17)</f>
        <v>0</v>
      </c>
      <c r="G17" s="51">
        <v>0</v>
      </c>
      <c r="H17" s="52">
        <v>0</v>
      </c>
      <c r="I17" s="53">
        <f>SUM(G17:H17)</f>
        <v>0</v>
      </c>
      <c r="J17" s="51">
        <v>12.5</v>
      </c>
      <c r="K17" s="52">
        <v>0.1</v>
      </c>
      <c r="L17" s="53">
        <f>SUM(J17:K17)</f>
        <v>12.6</v>
      </c>
      <c r="M17" s="113" t="s">
        <v>18</v>
      </c>
      <c r="N17" s="51">
        <v>5.5</v>
      </c>
      <c r="O17" s="52">
        <v>0</v>
      </c>
      <c r="P17" s="53">
        <f>SUM(N17:O17)</f>
        <v>5.5</v>
      </c>
      <c r="Q17" s="54"/>
      <c r="R17" s="55" t="s">
        <v>21</v>
      </c>
      <c r="S17" s="4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Q18" s="58"/>
      <c r="R18" s="58"/>
      <c r="S18" s="4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22</v>
      </c>
      <c r="B19" s="59"/>
      <c r="C19" s="35"/>
      <c r="D19" s="60">
        <f>SUM(D21:D25)</f>
        <v>2.7</v>
      </c>
      <c r="E19" s="61">
        <f>SUM(E21:E25)</f>
        <v>2</v>
      </c>
      <c r="F19" s="62">
        <f>SUM(D19:E19)</f>
        <v>4.7</v>
      </c>
      <c r="G19" s="60">
        <f>SUM(G21:G25)</f>
        <v>4.3</v>
      </c>
      <c r="H19" s="61">
        <f>SUM(H21:H25)</f>
        <v>0.6</v>
      </c>
      <c r="I19" s="62">
        <f>SUM(G19:H19)</f>
        <v>4.8999999999999995</v>
      </c>
      <c r="J19" s="60">
        <f>SUM(J21:J25)</f>
        <v>25.5</v>
      </c>
      <c r="K19" s="61">
        <f>SUM(K21:K25)</f>
        <v>10</v>
      </c>
      <c r="L19" s="62">
        <f>SUM(J19:K19)</f>
        <v>35.5</v>
      </c>
      <c r="M19" s="157">
        <f>ROUND((L19-P19)/(P19)*(100),2)</f>
        <v>19.93</v>
      </c>
      <c r="N19" s="60">
        <f>SUM(N21:N25)</f>
        <v>20.599999999999998</v>
      </c>
      <c r="O19" s="61">
        <f>SUM(O21:O25)</f>
        <v>9.000000000000002</v>
      </c>
      <c r="P19" s="62">
        <f>SUM(N19:O19)</f>
        <v>29.6</v>
      </c>
      <c r="Q19" s="24"/>
      <c r="R19" s="24"/>
      <c r="S19" s="25" t="s">
        <v>23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3" t="s">
        <v>24</v>
      </c>
      <c r="C20" s="64"/>
      <c r="D20" s="65">
        <f>SUM(D21:D22)</f>
        <v>2.7</v>
      </c>
      <c r="E20" s="66">
        <f>SUM(E21:E22)</f>
        <v>0.4</v>
      </c>
      <c r="F20" s="38">
        <f>SUM(D20:E20)</f>
        <v>3.1</v>
      </c>
      <c r="G20" s="65">
        <f>SUM(G21:G22)</f>
        <v>4.2</v>
      </c>
      <c r="H20" s="66">
        <f>SUM(H21:H22)</f>
        <v>0.3</v>
      </c>
      <c r="I20" s="38">
        <f>SUM(G20:H20)</f>
        <v>4.5</v>
      </c>
      <c r="J20" s="65">
        <f>SUM(J21:J22)</f>
        <v>24</v>
      </c>
      <c r="K20" s="66">
        <f>SUM(K21:K22)</f>
        <v>2.7</v>
      </c>
      <c r="L20" s="38">
        <f>SUM(J20:K20)</f>
        <v>26.7</v>
      </c>
      <c r="M20" s="156">
        <f aca="true" t="shared" si="0" ref="M20:M25">ROUND(L20-P20,2)/P20*100</f>
        <v>16.593886462882097</v>
      </c>
      <c r="N20" s="65">
        <f>SUM(N21:N22)</f>
        <v>19.9</v>
      </c>
      <c r="O20" s="66">
        <f>SUM(O21:O22)</f>
        <v>3</v>
      </c>
      <c r="P20" s="38">
        <f>SUM(N20:O20)</f>
        <v>22.9</v>
      </c>
      <c r="Q20" s="68"/>
      <c r="R20" s="69" t="s">
        <v>25</v>
      </c>
      <c r="S20" s="25"/>
      <c r="T20" s="9"/>
      <c r="U20" s="70"/>
      <c r="V20" s="70"/>
      <c r="W20" s="70"/>
      <c r="X20" s="7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71"/>
      <c r="C21" s="40" t="s">
        <v>26</v>
      </c>
      <c r="D21" s="42">
        <v>2.7</v>
      </c>
      <c r="E21" s="43">
        <v>0</v>
      </c>
      <c r="F21" s="44">
        <f>SUM(D21:E21)</f>
        <v>2.7</v>
      </c>
      <c r="G21" s="42">
        <v>4.2</v>
      </c>
      <c r="H21" s="43">
        <v>0</v>
      </c>
      <c r="I21" s="44">
        <f>SUM(G21:H21)</f>
        <v>4.2</v>
      </c>
      <c r="J21" s="42">
        <v>24</v>
      </c>
      <c r="K21" s="43">
        <v>0</v>
      </c>
      <c r="L21" s="44">
        <f>SUM(J21:K21)</f>
        <v>24</v>
      </c>
      <c r="M21" s="158">
        <f t="shared" si="0"/>
        <v>20.603015075376884</v>
      </c>
      <c r="N21" s="42">
        <v>19.9</v>
      </c>
      <c r="O21" s="43">
        <v>0</v>
      </c>
      <c r="P21" s="44">
        <f>SUM(N21:O21)</f>
        <v>19.9</v>
      </c>
      <c r="Q21" s="47" t="s">
        <v>27</v>
      </c>
      <c r="R21" s="73"/>
      <c r="S21" s="4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4"/>
      <c r="C22" s="75" t="s">
        <v>28</v>
      </c>
      <c r="D22" s="51">
        <v>0</v>
      </c>
      <c r="E22" s="52">
        <v>0.4</v>
      </c>
      <c r="F22" s="53">
        <f>E22+D22</f>
        <v>0.4</v>
      </c>
      <c r="G22" s="51">
        <v>0</v>
      </c>
      <c r="H22" s="52">
        <v>0.3</v>
      </c>
      <c r="I22" s="53">
        <f>H22+G22</f>
        <v>0.3</v>
      </c>
      <c r="J22" s="51">
        <v>0</v>
      </c>
      <c r="K22" s="52">
        <v>2.7</v>
      </c>
      <c r="L22" s="53">
        <f>K22+J22</f>
        <v>2.7</v>
      </c>
      <c r="M22" s="159">
        <f t="shared" si="0"/>
        <v>-10</v>
      </c>
      <c r="N22" s="51">
        <v>0</v>
      </c>
      <c r="O22" s="52">
        <v>3</v>
      </c>
      <c r="P22" s="53">
        <f>O22+N22</f>
        <v>3</v>
      </c>
      <c r="Q22" s="77" t="s">
        <v>29</v>
      </c>
      <c r="R22" s="78"/>
      <c r="S22" s="4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79" t="s">
        <v>30</v>
      </c>
      <c r="C23" s="80"/>
      <c r="D23" s="81">
        <v>0</v>
      </c>
      <c r="E23" s="82">
        <v>0</v>
      </c>
      <c r="F23" s="83">
        <f>SUM(D23:E23)</f>
        <v>0</v>
      </c>
      <c r="G23" s="81">
        <v>0.1</v>
      </c>
      <c r="H23" s="82">
        <v>0</v>
      </c>
      <c r="I23" s="83">
        <f>SUM(G23:H23)</f>
        <v>0.1</v>
      </c>
      <c r="J23" s="81">
        <v>0.1</v>
      </c>
      <c r="K23" s="82">
        <v>0.2</v>
      </c>
      <c r="L23" s="83">
        <f>SUM(J23:K23)</f>
        <v>0.30000000000000004</v>
      </c>
      <c r="M23" s="158">
        <f t="shared" si="0"/>
        <v>-40</v>
      </c>
      <c r="N23" s="81">
        <v>0.3</v>
      </c>
      <c r="O23" s="82">
        <v>0.2</v>
      </c>
      <c r="P23" s="83">
        <f>SUM(N23:O23)</f>
        <v>0.5</v>
      </c>
      <c r="Q23" s="58"/>
      <c r="R23" s="78" t="s">
        <v>31</v>
      </c>
      <c r="S23" s="4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79" t="s">
        <v>75</v>
      </c>
      <c r="C24" s="80"/>
      <c r="D24" s="81">
        <v>0</v>
      </c>
      <c r="E24" s="82">
        <v>1.5</v>
      </c>
      <c r="F24" s="83">
        <f>SUM(D24:E24)</f>
        <v>1.5</v>
      </c>
      <c r="G24" s="81">
        <v>0</v>
      </c>
      <c r="H24" s="82">
        <v>0.3</v>
      </c>
      <c r="I24" s="83">
        <f>SUM(G24:H24)</f>
        <v>0.3</v>
      </c>
      <c r="J24" s="81">
        <v>0.9</v>
      </c>
      <c r="K24" s="82">
        <v>4.9</v>
      </c>
      <c r="L24" s="83">
        <f>SUM(J24:K24)</f>
        <v>5.800000000000001</v>
      </c>
      <c r="M24" s="72">
        <f t="shared" si="0"/>
        <v>18.36734693877551</v>
      </c>
      <c r="N24" s="81">
        <v>0</v>
      </c>
      <c r="O24" s="82">
        <v>4.9</v>
      </c>
      <c r="P24" s="83">
        <f>SUM(N24:O24)</f>
        <v>4.9</v>
      </c>
      <c r="Q24" s="84"/>
      <c r="R24" s="78" t="s">
        <v>32</v>
      </c>
      <c r="S24" s="4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85" t="s">
        <v>33</v>
      </c>
      <c r="C25" s="86"/>
      <c r="D25" s="87">
        <v>0</v>
      </c>
      <c r="E25" s="88">
        <v>0.1</v>
      </c>
      <c r="F25" s="89">
        <f>SUM(D25:E25)</f>
        <v>0.1</v>
      </c>
      <c r="G25" s="87">
        <v>0</v>
      </c>
      <c r="H25" s="88">
        <v>0</v>
      </c>
      <c r="I25" s="89">
        <f>SUM(G25:H25)</f>
        <v>0</v>
      </c>
      <c r="J25" s="87">
        <v>0.5</v>
      </c>
      <c r="K25" s="88">
        <v>2.2</v>
      </c>
      <c r="L25" s="89">
        <f>SUM(J25:K25)</f>
        <v>2.7</v>
      </c>
      <c r="M25" s="90">
        <f t="shared" si="0"/>
        <v>107.6923076923077</v>
      </c>
      <c r="N25" s="87">
        <v>0.4</v>
      </c>
      <c r="O25" s="88">
        <v>0.9</v>
      </c>
      <c r="P25" s="89">
        <f>SUM(N25:O25)</f>
        <v>1.3</v>
      </c>
      <c r="Q25" s="91"/>
      <c r="R25" s="92" t="s">
        <v>34</v>
      </c>
      <c r="S25" s="4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3"/>
      <c r="O26" s="93"/>
      <c r="P26" s="93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65</v>
      </c>
      <c r="B27" s="35"/>
      <c r="C27" s="35"/>
      <c r="D27" s="36">
        <f>SUM(D28+D31)</f>
        <v>0</v>
      </c>
      <c r="E27" s="37">
        <f>SUM(E28+E31)</f>
        <v>0</v>
      </c>
      <c r="F27" s="38">
        <f aca="true" t="shared" si="1" ref="F27:F33">SUM(D27:E27)</f>
        <v>0</v>
      </c>
      <c r="G27" s="36">
        <f>SUM(G28+G31)</f>
        <v>0</v>
      </c>
      <c r="H27" s="37">
        <f>SUM(H28+H31)</f>
        <v>0</v>
      </c>
      <c r="I27" s="38">
        <f aca="true" t="shared" si="2" ref="I27:I33">SUM(G27:H27)</f>
        <v>0</v>
      </c>
      <c r="J27" s="36">
        <f>SUM(J28+J31)</f>
        <v>0</v>
      </c>
      <c r="K27" s="37">
        <f>SUM(K28+K31)</f>
        <v>0</v>
      </c>
      <c r="L27" s="38">
        <f aca="true" t="shared" si="3" ref="L27:L33">SUM(J27:K27)</f>
        <v>0</v>
      </c>
      <c r="M27" s="95" t="s">
        <v>18</v>
      </c>
      <c r="N27" s="36">
        <f>SUM(N28+N31)</f>
        <v>0</v>
      </c>
      <c r="O27" s="37">
        <f>SUM(O28+O31)</f>
        <v>0.2</v>
      </c>
      <c r="P27" s="38">
        <f aca="true" t="shared" si="4" ref="P27:P33">SUM(N27:O27)</f>
        <v>0.2</v>
      </c>
      <c r="Q27" s="70"/>
      <c r="R27" s="70"/>
      <c r="S27" s="96" t="s">
        <v>66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3" t="s">
        <v>71</v>
      </c>
      <c r="C28" s="97"/>
      <c r="D28" s="36">
        <f>SUM(D29:D30)</f>
        <v>0</v>
      </c>
      <c r="E28" s="37">
        <f>SUM(E29:E30)</f>
        <v>0</v>
      </c>
      <c r="F28" s="98">
        <f t="shared" si="1"/>
        <v>0</v>
      </c>
      <c r="G28" s="36">
        <f>SUM(G29:G30)</f>
        <v>0</v>
      </c>
      <c r="H28" s="37">
        <f>SUM(H29:H30)</f>
        <v>0</v>
      </c>
      <c r="I28" s="98">
        <f t="shared" si="2"/>
        <v>0</v>
      </c>
      <c r="J28" s="36">
        <f>SUM(J29:J30)</f>
        <v>0</v>
      </c>
      <c r="K28" s="37">
        <f>SUM(K29:K30)</f>
        <v>0</v>
      </c>
      <c r="L28" s="98">
        <f t="shared" si="3"/>
        <v>0</v>
      </c>
      <c r="M28" s="99" t="s">
        <v>18</v>
      </c>
      <c r="N28" s="36">
        <f>SUM(N29:N30)</f>
        <v>0</v>
      </c>
      <c r="O28" s="37">
        <f>SUM(O29:O30)</f>
        <v>0</v>
      </c>
      <c r="P28" s="98">
        <f t="shared" si="4"/>
        <v>0</v>
      </c>
      <c r="Q28" s="100"/>
      <c r="R28" s="69" t="s">
        <v>72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101"/>
      <c r="C29" s="102" t="s">
        <v>35</v>
      </c>
      <c r="D29" s="103">
        <v>0</v>
      </c>
      <c r="E29" s="104">
        <v>0</v>
      </c>
      <c r="F29" s="105">
        <f t="shared" si="1"/>
        <v>0</v>
      </c>
      <c r="G29" s="103">
        <v>0</v>
      </c>
      <c r="H29" s="104">
        <v>0</v>
      </c>
      <c r="I29" s="105">
        <f t="shared" si="2"/>
        <v>0</v>
      </c>
      <c r="J29" s="103">
        <v>0</v>
      </c>
      <c r="K29" s="104">
        <v>0</v>
      </c>
      <c r="L29" s="105">
        <f t="shared" si="3"/>
        <v>0</v>
      </c>
      <c r="M29" s="106" t="s">
        <v>18</v>
      </c>
      <c r="N29" s="103">
        <v>0</v>
      </c>
      <c r="O29" s="104">
        <v>0</v>
      </c>
      <c r="P29" s="105">
        <f t="shared" si="4"/>
        <v>0</v>
      </c>
      <c r="Q29" s="107" t="s">
        <v>36</v>
      </c>
      <c r="R29" s="108"/>
      <c r="S29" s="4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101"/>
      <c r="C30" s="109" t="s">
        <v>37</v>
      </c>
      <c r="D30" s="110">
        <v>0</v>
      </c>
      <c r="E30" s="111">
        <v>0</v>
      </c>
      <c r="F30" s="112">
        <f t="shared" si="1"/>
        <v>0</v>
      </c>
      <c r="G30" s="110">
        <v>0</v>
      </c>
      <c r="H30" s="111">
        <v>0</v>
      </c>
      <c r="I30" s="112">
        <f t="shared" si="2"/>
        <v>0</v>
      </c>
      <c r="J30" s="110">
        <v>0</v>
      </c>
      <c r="K30" s="111">
        <v>0</v>
      </c>
      <c r="L30" s="112">
        <f t="shared" si="3"/>
        <v>0</v>
      </c>
      <c r="M30" s="113" t="s">
        <v>18</v>
      </c>
      <c r="N30" s="110">
        <v>0</v>
      </c>
      <c r="O30" s="111">
        <v>0</v>
      </c>
      <c r="P30" s="112">
        <f t="shared" si="4"/>
        <v>0</v>
      </c>
      <c r="Q30" s="77" t="s">
        <v>38</v>
      </c>
      <c r="R30" s="114"/>
      <c r="S30" s="4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79" t="s">
        <v>39</v>
      </c>
      <c r="C31" s="115"/>
      <c r="D31" s="116">
        <f>SUM(D32:D33)</f>
        <v>0</v>
      </c>
      <c r="E31" s="117">
        <f>SUM(E32:E33)</f>
        <v>0</v>
      </c>
      <c r="F31" s="118">
        <f t="shared" si="1"/>
        <v>0</v>
      </c>
      <c r="G31" s="116">
        <f>SUM(G32:G33)</f>
        <v>0</v>
      </c>
      <c r="H31" s="117">
        <f>SUM(H32:H33)</f>
        <v>0</v>
      </c>
      <c r="I31" s="118">
        <f t="shared" si="2"/>
        <v>0</v>
      </c>
      <c r="J31" s="116">
        <f>SUM(J32:J33)</f>
        <v>0</v>
      </c>
      <c r="K31" s="117">
        <f>SUM(K32:K33)</f>
        <v>0</v>
      </c>
      <c r="L31" s="118">
        <f t="shared" si="3"/>
        <v>0</v>
      </c>
      <c r="M31" s="106" t="s">
        <v>18</v>
      </c>
      <c r="N31" s="116">
        <f>SUM(N32:N33)</f>
        <v>0</v>
      </c>
      <c r="O31" s="117">
        <f>SUM(O32:O33)</f>
        <v>0.2</v>
      </c>
      <c r="P31" s="118">
        <f t="shared" si="4"/>
        <v>0.2</v>
      </c>
      <c r="Q31" s="119"/>
      <c r="R31" s="69" t="s">
        <v>40</v>
      </c>
      <c r="S31" s="4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101"/>
      <c r="C32" s="102" t="s">
        <v>41</v>
      </c>
      <c r="D32" s="103">
        <v>0</v>
      </c>
      <c r="E32" s="104">
        <v>0</v>
      </c>
      <c r="F32" s="105">
        <f t="shared" si="1"/>
        <v>0</v>
      </c>
      <c r="G32" s="103">
        <v>0</v>
      </c>
      <c r="H32" s="104">
        <v>0</v>
      </c>
      <c r="I32" s="105">
        <f t="shared" si="2"/>
        <v>0</v>
      </c>
      <c r="J32" s="103">
        <v>0</v>
      </c>
      <c r="K32" s="104">
        <v>0</v>
      </c>
      <c r="L32" s="105">
        <f t="shared" si="3"/>
        <v>0</v>
      </c>
      <c r="M32" s="106" t="s">
        <v>18</v>
      </c>
      <c r="N32" s="103">
        <v>0</v>
      </c>
      <c r="O32" s="104">
        <v>0.2</v>
      </c>
      <c r="P32" s="105">
        <f t="shared" si="4"/>
        <v>0.2</v>
      </c>
      <c r="Q32" s="107" t="s">
        <v>42</v>
      </c>
      <c r="R32" s="114"/>
      <c r="S32" s="4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9"/>
      <c r="B33" s="101"/>
      <c r="C33" s="109" t="s">
        <v>43</v>
      </c>
      <c r="D33" s="110">
        <v>0</v>
      </c>
      <c r="E33" s="111">
        <v>0</v>
      </c>
      <c r="F33" s="112">
        <f t="shared" si="1"/>
        <v>0</v>
      </c>
      <c r="G33" s="110">
        <v>0</v>
      </c>
      <c r="H33" s="111">
        <v>0</v>
      </c>
      <c r="I33" s="112">
        <f t="shared" si="2"/>
        <v>0</v>
      </c>
      <c r="J33" s="110">
        <v>0</v>
      </c>
      <c r="K33" s="111">
        <v>0</v>
      </c>
      <c r="L33" s="112">
        <f t="shared" si="3"/>
        <v>0</v>
      </c>
      <c r="M33" s="113" t="s">
        <v>18</v>
      </c>
      <c r="N33" s="110">
        <v>0</v>
      </c>
      <c r="O33" s="111">
        <v>0</v>
      </c>
      <c r="P33" s="112">
        <f t="shared" si="4"/>
        <v>0</v>
      </c>
      <c r="Q33" s="77" t="s">
        <v>44</v>
      </c>
      <c r="R33" s="114"/>
      <c r="S33" s="4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120"/>
      <c r="C34" s="121"/>
      <c r="D34" s="122"/>
      <c r="E34" s="123"/>
      <c r="F34" s="124"/>
      <c r="G34" s="122"/>
      <c r="H34" s="123"/>
      <c r="I34" s="124"/>
      <c r="J34" s="122"/>
      <c r="K34" s="123"/>
      <c r="L34" s="124"/>
      <c r="M34" s="125"/>
      <c r="N34" s="122"/>
      <c r="O34" s="123"/>
      <c r="P34" s="124"/>
      <c r="Q34" s="126"/>
      <c r="R34" s="127"/>
      <c r="S34" s="4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9"/>
      <c r="B35" s="80"/>
      <c r="C35" s="80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8"/>
      <c r="R35" s="58"/>
      <c r="S35" s="48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28" t="s">
        <v>45</v>
      </c>
      <c r="B36" s="20"/>
      <c r="C36" s="20"/>
      <c r="D36" s="36">
        <f>SUM(D37:D38)</f>
        <v>0.1</v>
      </c>
      <c r="E36" s="37">
        <f>SUM(E37:E38)</f>
        <v>-0.2</v>
      </c>
      <c r="F36" s="38">
        <f>SUM(F37:F38)</f>
        <v>-0.1</v>
      </c>
      <c r="G36" s="36">
        <f aca="true" t="shared" si="5" ref="G36:L36">SUM(G37:G38)</f>
        <v>0</v>
      </c>
      <c r="H36" s="37">
        <f t="shared" si="5"/>
        <v>0</v>
      </c>
      <c r="I36" s="38">
        <f t="shared" si="5"/>
        <v>0</v>
      </c>
      <c r="J36" s="36">
        <f t="shared" si="5"/>
        <v>1</v>
      </c>
      <c r="K36" s="37">
        <f t="shared" si="5"/>
        <v>-0.9</v>
      </c>
      <c r="L36" s="38">
        <f t="shared" si="5"/>
        <v>0.1</v>
      </c>
      <c r="M36" s="39" t="s">
        <v>18</v>
      </c>
      <c r="N36" s="36">
        <f>SUM(N37:N38)</f>
        <v>0.9</v>
      </c>
      <c r="O36" s="37">
        <f>SUM(O37:O38)</f>
        <v>-0.39999999999999997</v>
      </c>
      <c r="P36" s="38">
        <f>SUM(P37:P38)</f>
        <v>0.5000000000000001</v>
      </c>
      <c r="Q36" s="24"/>
      <c r="R36" s="24"/>
      <c r="S36" s="25" t="s">
        <v>46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9"/>
      <c r="B37" s="40" t="s">
        <v>47</v>
      </c>
      <c r="C37" s="41"/>
      <c r="D37" s="42">
        <v>0</v>
      </c>
      <c r="E37" s="43">
        <v>0</v>
      </c>
      <c r="F37" s="44">
        <f>SUM(D37:E37)</f>
        <v>0</v>
      </c>
      <c r="G37" s="42">
        <v>0</v>
      </c>
      <c r="H37" s="43">
        <v>0</v>
      </c>
      <c r="I37" s="44">
        <f>SUM(G37:H37)</f>
        <v>0</v>
      </c>
      <c r="J37" s="42">
        <v>0.2</v>
      </c>
      <c r="K37" s="43">
        <v>-0.1</v>
      </c>
      <c r="L37" s="44">
        <f>SUM(J37:K37)</f>
        <v>0.1</v>
      </c>
      <c r="M37" s="106" t="s">
        <v>18</v>
      </c>
      <c r="N37" s="42">
        <v>0.4</v>
      </c>
      <c r="O37" s="43">
        <v>0.2</v>
      </c>
      <c r="P37" s="44">
        <f>SUM(N37:O37)</f>
        <v>0.6000000000000001</v>
      </c>
      <c r="Q37" s="46"/>
      <c r="R37" s="47" t="s">
        <v>48</v>
      </c>
      <c r="S37" s="4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9"/>
      <c r="B38" s="129" t="s">
        <v>73</v>
      </c>
      <c r="C38" s="130"/>
      <c r="D38" s="51">
        <v>0.1</v>
      </c>
      <c r="E38" s="52">
        <v>-0.2</v>
      </c>
      <c r="F38" s="112">
        <f>SUM(D38:E38)</f>
        <v>-0.1</v>
      </c>
      <c r="G38" s="51">
        <v>0</v>
      </c>
      <c r="H38" s="52">
        <v>0</v>
      </c>
      <c r="I38" s="112">
        <f>SUM(G38:H38)</f>
        <v>0</v>
      </c>
      <c r="J38" s="51">
        <v>0.8</v>
      </c>
      <c r="K38" s="52">
        <v>-0.8</v>
      </c>
      <c r="L38" s="112">
        <f>SUM(J38:K38)</f>
        <v>0</v>
      </c>
      <c r="M38" s="113" t="s">
        <v>18</v>
      </c>
      <c r="N38" s="51">
        <v>0.5</v>
      </c>
      <c r="O38" s="52">
        <v>-0.6</v>
      </c>
      <c r="P38" s="112">
        <f>SUM(N38:O38)</f>
        <v>-0.09999999999999998</v>
      </c>
      <c r="Q38" s="54"/>
      <c r="R38" s="55" t="s">
        <v>74</v>
      </c>
      <c r="S38" s="4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30"/>
      <c r="B39" s="4"/>
      <c r="C39" s="4"/>
      <c r="D39" s="225" t="s">
        <v>84</v>
      </c>
      <c r="E39" s="226"/>
      <c r="F39" s="226"/>
      <c r="G39" s="225" t="s">
        <v>94</v>
      </c>
      <c r="H39" s="226"/>
      <c r="I39" s="226"/>
      <c r="J39" s="225" t="s">
        <v>94</v>
      </c>
      <c r="K39" s="226"/>
      <c r="L39" s="226"/>
      <c r="M39" s="152"/>
      <c r="N39" s="225" t="s">
        <v>95</v>
      </c>
      <c r="O39" s="226"/>
      <c r="P39" s="226"/>
      <c r="Q39" s="33"/>
      <c r="R39" s="33"/>
      <c r="S39" s="3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31" t="s">
        <v>49</v>
      </c>
      <c r="B40" s="132"/>
      <c r="C40" s="132"/>
      <c r="D40" s="60">
        <f>D11+D15-D19-D27-D36</f>
        <v>10.700000000000001</v>
      </c>
      <c r="E40" s="61">
        <f>E11+E15-E19-E27-E36</f>
        <v>1.6000000000000003</v>
      </c>
      <c r="F40" s="62">
        <f>SUM(D40:E40)</f>
        <v>12.3</v>
      </c>
      <c r="G40" s="60">
        <f>G11+G15-G19-G27-G36</f>
        <v>6.400000000000001</v>
      </c>
      <c r="H40" s="61">
        <f>H11+H15-H19-H27-H36</f>
        <v>1.2000000000000002</v>
      </c>
      <c r="I40" s="62">
        <f>SUM(G40:H40)</f>
        <v>7.600000000000001</v>
      </c>
      <c r="J40" s="60">
        <f>J11+J15-J19-J27-J36</f>
        <v>6.400000000000006</v>
      </c>
      <c r="K40" s="61">
        <f>K11+K15-K19-K27-K36</f>
        <v>1.2000000000000006</v>
      </c>
      <c r="L40" s="62">
        <f>SUM(J40:K40)</f>
        <v>7.600000000000007</v>
      </c>
      <c r="M40" s="72">
        <f>ROUND(L40-P40,2)/P40*100</f>
        <v>-46.09929078014185</v>
      </c>
      <c r="N40" s="60">
        <f>N11+N15-N19-N27-N36</f>
        <v>10.9</v>
      </c>
      <c r="O40" s="61">
        <f>O11+O15-O19-O27-O36</f>
        <v>3.199999999999998</v>
      </c>
      <c r="P40" s="62">
        <f>SUM(N40:O40)</f>
        <v>14.099999999999998</v>
      </c>
      <c r="Q40" s="133"/>
      <c r="R40" s="133"/>
      <c r="S40" s="134" t="s">
        <v>50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35"/>
      <c r="B41" s="136"/>
      <c r="C41" s="136"/>
      <c r="D41" s="56"/>
      <c r="E41" s="56"/>
      <c r="F41" s="56"/>
      <c r="G41" s="56"/>
      <c r="H41" s="56"/>
      <c r="I41" s="56"/>
      <c r="J41" s="56"/>
      <c r="K41" s="56"/>
      <c r="L41" s="56"/>
      <c r="M41" s="137"/>
      <c r="N41" s="56"/>
      <c r="O41" s="56"/>
      <c r="P41" s="56"/>
      <c r="Q41" s="224"/>
      <c r="R41" s="224"/>
      <c r="S41" s="4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28" t="s">
        <v>67</v>
      </c>
      <c r="B42" s="20"/>
      <c r="C42" s="20"/>
      <c r="D42" s="36">
        <f>SUM(D43:D44)</f>
        <v>10.7</v>
      </c>
      <c r="E42" s="37">
        <f>SUM(E43:E44)</f>
        <v>1.6</v>
      </c>
      <c r="F42" s="66">
        <f>SUM(F43:F44)</f>
        <v>12.3</v>
      </c>
      <c r="G42" s="36">
        <f aca="true" t="shared" si="6" ref="G42:L42">SUM(G43:G44)</f>
        <v>6.3999999999999995</v>
      </c>
      <c r="H42" s="37">
        <f t="shared" si="6"/>
        <v>1.2000000000000002</v>
      </c>
      <c r="I42" s="66">
        <f t="shared" si="6"/>
        <v>7.6</v>
      </c>
      <c r="J42" s="36">
        <f t="shared" si="6"/>
        <v>6.3999999999999995</v>
      </c>
      <c r="K42" s="37">
        <f t="shared" si="6"/>
        <v>1.2000000000000002</v>
      </c>
      <c r="L42" s="26">
        <f t="shared" si="6"/>
        <v>7.6</v>
      </c>
      <c r="M42" s="67">
        <f>ROUND(L42-P42,2)/P42*100</f>
        <v>-46.09929078014184</v>
      </c>
      <c r="N42" s="36">
        <f>SUM(N43:N44)</f>
        <v>10.9</v>
      </c>
      <c r="O42" s="37">
        <f>SUM(O43:O44)</f>
        <v>3.2</v>
      </c>
      <c r="P42" s="66">
        <f>SUM(P43:P44)</f>
        <v>14.1</v>
      </c>
      <c r="Q42" s="24"/>
      <c r="R42" s="24"/>
      <c r="S42" s="25" t="s">
        <v>68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38"/>
      <c r="B43" s="40" t="s">
        <v>51</v>
      </c>
      <c r="C43" s="41"/>
      <c r="D43" s="42">
        <v>2.3</v>
      </c>
      <c r="E43" s="43">
        <v>1.1</v>
      </c>
      <c r="F43" s="44">
        <f>SUM(D43:E43)</f>
        <v>3.4</v>
      </c>
      <c r="G43" s="42">
        <v>1.8</v>
      </c>
      <c r="H43" s="43">
        <v>0.8</v>
      </c>
      <c r="I43" s="44">
        <f>SUM(G43:H43)</f>
        <v>2.6</v>
      </c>
      <c r="J43" s="42">
        <v>1.8</v>
      </c>
      <c r="K43" s="43">
        <v>0.8</v>
      </c>
      <c r="L43" s="44">
        <f>SUM(J43:K43)</f>
        <v>2.6</v>
      </c>
      <c r="M43" s="76">
        <f>ROUND(L43-P43,2)/P43*100</f>
        <v>-57.37704918032788</v>
      </c>
      <c r="N43" s="42">
        <v>3.5</v>
      </c>
      <c r="O43" s="43">
        <v>2.6</v>
      </c>
      <c r="P43" s="44">
        <f>SUM(N43:O43)</f>
        <v>6.1</v>
      </c>
      <c r="Q43" s="46"/>
      <c r="R43" s="47" t="s">
        <v>52</v>
      </c>
      <c r="S43" s="4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38"/>
      <c r="B44" s="129" t="s">
        <v>53</v>
      </c>
      <c r="C44" s="130"/>
      <c r="D44" s="51">
        <v>8.4</v>
      </c>
      <c r="E44" s="52">
        <v>0.5</v>
      </c>
      <c r="F44" s="53">
        <f>SUM(D44:E44)</f>
        <v>8.9</v>
      </c>
      <c r="G44" s="51">
        <v>4.6</v>
      </c>
      <c r="H44" s="52">
        <v>0.4</v>
      </c>
      <c r="I44" s="53">
        <f>SUM(G44:H44)</f>
        <v>5</v>
      </c>
      <c r="J44" s="51">
        <v>4.6</v>
      </c>
      <c r="K44" s="52">
        <v>0.4</v>
      </c>
      <c r="L44" s="53">
        <f>SUM(J44:K44)</f>
        <v>5</v>
      </c>
      <c r="M44" s="160">
        <f>ROUND(L44-P44,2)/P44*100</f>
        <v>-37.5</v>
      </c>
      <c r="N44" s="51">
        <v>7.4</v>
      </c>
      <c r="O44" s="52">
        <v>0.6</v>
      </c>
      <c r="P44" s="53">
        <f>SUM(N44:O44)</f>
        <v>8</v>
      </c>
      <c r="Q44" s="54"/>
      <c r="R44" s="55" t="s">
        <v>54</v>
      </c>
      <c r="S44" s="4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28"/>
      <c r="B45" s="20"/>
      <c r="C45" s="20"/>
      <c r="D45" s="57"/>
      <c r="E45" s="57"/>
      <c r="F45" s="57"/>
      <c r="G45" s="57"/>
      <c r="H45" s="57"/>
      <c r="I45" s="57"/>
      <c r="J45" s="57"/>
      <c r="K45" s="57"/>
      <c r="L45" s="57"/>
      <c r="M45" s="139"/>
      <c r="N45" s="57"/>
      <c r="O45" s="57"/>
      <c r="P45" s="57"/>
      <c r="Q45" s="24"/>
      <c r="R45" s="24"/>
      <c r="S45" s="4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71" s="2" customFormat="1" ht="19.5">
      <c r="A46" s="220" t="s">
        <v>55</v>
      </c>
      <c r="B46" s="221"/>
      <c r="C46" s="221"/>
      <c r="D46" s="221"/>
      <c r="E46" s="221"/>
      <c r="F46" s="221"/>
      <c r="G46" s="221"/>
      <c r="H46" s="221"/>
      <c r="I46" s="221"/>
      <c r="J46" s="140" t="s">
        <v>76</v>
      </c>
      <c r="K46" s="222" t="s">
        <v>56</v>
      </c>
      <c r="L46" s="222"/>
      <c r="M46" s="222"/>
      <c r="N46" s="222"/>
      <c r="O46" s="222"/>
      <c r="P46" s="222"/>
      <c r="Q46" s="222"/>
      <c r="R46" s="222"/>
      <c r="S46" s="223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</row>
    <row r="47" spans="1:171" s="2" customFormat="1" ht="19.5">
      <c r="A47" s="227"/>
      <c r="B47" s="228"/>
      <c r="C47" s="228"/>
      <c r="D47" s="228"/>
      <c r="E47" s="228"/>
      <c r="F47" s="228"/>
      <c r="G47" s="228"/>
      <c r="H47" s="228"/>
      <c r="I47" s="228"/>
      <c r="J47" s="144" t="s">
        <v>57</v>
      </c>
      <c r="K47" s="141"/>
      <c r="L47" s="141"/>
      <c r="M47" s="141"/>
      <c r="N47" s="141"/>
      <c r="O47" s="141"/>
      <c r="P47" s="141"/>
      <c r="Q47" s="141"/>
      <c r="R47" s="141"/>
      <c r="S47" s="142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</row>
    <row r="48" spans="1:171" s="2" customFormat="1" ht="19.5">
      <c r="A48" s="227"/>
      <c r="B48" s="228"/>
      <c r="C48" s="228"/>
      <c r="D48" s="145"/>
      <c r="E48" s="145"/>
      <c r="F48" s="229" t="s">
        <v>58</v>
      </c>
      <c r="G48" s="229"/>
      <c r="H48" s="229"/>
      <c r="I48" s="229"/>
      <c r="J48" s="161">
        <v>84</v>
      </c>
      <c r="K48" s="230" t="s">
        <v>81</v>
      </c>
      <c r="L48" s="230"/>
      <c r="M48" s="230"/>
      <c r="N48" s="230"/>
      <c r="O48" s="230"/>
      <c r="P48" s="231"/>
      <c r="Q48" s="231"/>
      <c r="R48" s="231"/>
      <c r="S48" s="232"/>
      <c r="T48" s="146"/>
      <c r="U48" s="14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227"/>
      <c r="B49" s="228"/>
      <c r="C49" s="228"/>
      <c r="D49" s="145"/>
      <c r="E49" s="145"/>
      <c r="F49" s="233" t="s">
        <v>59</v>
      </c>
      <c r="G49" s="234"/>
      <c r="H49" s="234"/>
      <c r="I49" s="234"/>
      <c r="J49" s="161">
        <v>23</v>
      </c>
      <c r="K49" s="230" t="s">
        <v>80</v>
      </c>
      <c r="L49" s="230"/>
      <c r="M49" s="230"/>
      <c r="N49" s="230"/>
      <c r="O49" s="147"/>
      <c r="P49" s="141"/>
      <c r="Q49" s="141"/>
      <c r="R49" s="141"/>
      <c r="S49" s="14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227"/>
      <c r="B50" s="228"/>
      <c r="C50" s="228"/>
      <c r="D50" s="148"/>
      <c r="E50" s="148"/>
      <c r="F50" s="234" t="s">
        <v>92</v>
      </c>
      <c r="G50" s="234"/>
      <c r="H50" s="234"/>
      <c r="I50" s="234"/>
      <c r="J50" s="162" t="s">
        <v>98</v>
      </c>
      <c r="K50" s="235" t="s">
        <v>93</v>
      </c>
      <c r="L50" s="235"/>
      <c r="M50" s="235"/>
      <c r="N50" s="235"/>
      <c r="O50" s="147"/>
      <c r="P50" s="141"/>
      <c r="Q50" s="141"/>
      <c r="R50" s="141"/>
      <c r="S50" s="14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236" t="s">
        <v>60</v>
      </c>
      <c r="B51" s="237"/>
      <c r="C51" s="237"/>
      <c r="D51" s="237"/>
      <c r="E51" s="237"/>
      <c r="F51" s="237"/>
      <c r="G51" s="237"/>
      <c r="H51" s="237"/>
      <c r="I51" s="237"/>
      <c r="J51" s="143" t="s">
        <v>77</v>
      </c>
      <c r="K51" s="238" t="s">
        <v>61</v>
      </c>
      <c r="L51" s="238"/>
      <c r="M51" s="238"/>
      <c r="N51" s="238"/>
      <c r="O51" s="238"/>
      <c r="P51" s="238"/>
      <c r="Q51" s="238"/>
      <c r="R51" s="238"/>
      <c r="S51" s="23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244" t="s">
        <v>62</v>
      </c>
      <c r="B52" s="245"/>
      <c r="C52" s="245"/>
      <c r="D52" s="245"/>
      <c r="E52" s="245"/>
      <c r="F52" s="245"/>
      <c r="G52" s="245"/>
      <c r="H52" s="245"/>
      <c r="I52" s="245"/>
      <c r="J52" s="143" t="s">
        <v>78</v>
      </c>
      <c r="K52" s="238" t="s">
        <v>63</v>
      </c>
      <c r="L52" s="238"/>
      <c r="M52" s="238"/>
      <c r="N52" s="238"/>
      <c r="O52" s="238"/>
      <c r="P52" s="238"/>
      <c r="Q52" s="238"/>
      <c r="R52" s="238"/>
      <c r="S52" s="23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20.25" thickBot="1">
      <c r="A53" s="240"/>
      <c r="B53" s="241"/>
      <c r="C53" s="241"/>
      <c r="D53" s="241"/>
      <c r="E53" s="241"/>
      <c r="F53" s="241"/>
      <c r="G53" s="241"/>
      <c r="H53" s="241"/>
      <c r="I53" s="241"/>
      <c r="J53" s="155"/>
      <c r="K53" s="242" t="s">
        <v>79</v>
      </c>
      <c r="L53" s="242"/>
      <c r="M53" s="242"/>
      <c r="N53" s="242"/>
      <c r="O53" s="242"/>
      <c r="P53" s="242"/>
      <c r="Q53" s="242"/>
      <c r="R53" s="242"/>
      <c r="S53" s="24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ht="7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FK54" s="149"/>
      <c r="FL54" s="149"/>
      <c r="FM54" s="149"/>
      <c r="FN54" s="149"/>
      <c r="FO54" s="149"/>
    </row>
    <row r="55" s="149" customFormat="1" ht="12.75">
      <c r="A55" s="151"/>
    </row>
    <row r="56" s="149" customFormat="1" ht="12.75"/>
    <row r="57" s="149" customFormat="1" ht="12.75"/>
    <row r="58" s="149" customFormat="1" ht="12.75"/>
    <row r="59" s="149" customFormat="1" ht="12.75"/>
    <row r="60" s="149" customFormat="1" ht="12.75"/>
    <row r="61" s="149" customFormat="1" ht="12.75"/>
    <row r="62" s="149" customFormat="1" ht="12.75"/>
    <row r="63" s="149" customFormat="1" ht="12.75"/>
    <row r="64" s="149" customFormat="1" ht="12.75"/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  <row r="634" s="149" customFormat="1" ht="12.75"/>
    <row r="635" s="149" customFormat="1" ht="12.75"/>
    <row r="636" s="149" customFormat="1" ht="12.75"/>
    <row r="637" s="149" customFormat="1" ht="12.75"/>
    <row r="638" s="149" customFormat="1" ht="12.75"/>
    <row r="639" s="149" customFormat="1" ht="12.75"/>
    <row r="640" s="149" customFormat="1" ht="12.75"/>
    <row r="641" s="149" customFormat="1" ht="12.75"/>
    <row r="642" s="149" customFormat="1" ht="12.75"/>
    <row r="643" s="149" customFormat="1" ht="12.75"/>
    <row r="644" s="149" customFormat="1" ht="12.75"/>
    <row r="645" s="149" customFormat="1" ht="12.75"/>
    <row r="646" s="149" customFormat="1" ht="12.75"/>
    <row r="647" s="149" customFormat="1" ht="12.75"/>
    <row r="648" s="149" customFormat="1" ht="12.75"/>
    <row r="649" s="149" customFormat="1" ht="12.75"/>
    <row r="650" s="149" customFormat="1" ht="12.75"/>
    <row r="651" s="149" customFormat="1" ht="12.75"/>
    <row r="652" s="149" customFormat="1" ht="12.75"/>
    <row r="653" s="149" customFormat="1" ht="12.75"/>
    <row r="654" s="149" customFormat="1" ht="12.75"/>
    <row r="655" s="149" customFormat="1" ht="12.75"/>
    <row r="656" s="149" customFormat="1" ht="12.75"/>
    <row r="657" s="149" customFormat="1" ht="12.75"/>
    <row r="658" s="149" customFormat="1" ht="12.75"/>
    <row r="659" s="149" customFormat="1" ht="12.75"/>
    <row r="660" s="149" customFormat="1" ht="12.75"/>
    <row r="661" s="149" customFormat="1" ht="12.75"/>
    <row r="662" s="149" customFormat="1" ht="12.75"/>
    <row r="663" s="149" customFormat="1" ht="12.75"/>
    <row r="664" s="149" customFormat="1" ht="12.75"/>
    <row r="665" s="149" customFormat="1" ht="12.75"/>
    <row r="666" s="149" customFormat="1" ht="12.75"/>
    <row r="667" s="149" customFormat="1" ht="12.75"/>
    <row r="668" s="149" customFormat="1" ht="12.75"/>
    <row r="669" s="149" customFormat="1" ht="12.75"/>
    <row r="670" s="149" customFormat="1" ht="12.75"/>
    <row r="671" s="149" customFormat="1" ht="12.75"/>
    <row r="672" s="149" customFormat="1" ht="12.75"/>
    <row r="673" s="149" customFormat="1" ht="12.75"/>
    <row r="674" s="149" customFormat="1" ht="12.75"/>
    <row r="675" s="149" customFormat="1" ht="12.75"/>
    <row r="676" s="149" customFormat="1" ht="12.75"/>
    <row r="677" s="149" customFormat="1" ht="12.75"/>
    <row r="678" s="149" customFormat="1" ht="12.75"/>
    <row r="679" s="149" customFormat="1" ht="12.75"/>
    <row r="680" s="149" customFormat="1" ht="12.75"/>
    <row r="681" s="149" customFormat="1" ht="12.75"/>
    <row r="682" s="149" customFormat="1" ht="12.75"/>
    <row r="683" s="149" customFormat="1" ht="12.75"/>
    <row r="684" s="149" customFormat="1" ht="12.75"/>
    <row r="685" s="149" customFormat="1" ht="12.75"/>
    <row r="686" s="149" customFormat="1" ht="12.75"/>
    <row r="687" s="149" customFormat="1" ht="12.75"/>
    <row r="688" s="149" customFormat="1" ht="12.75"/>
    <row r="689" s="149" customFormat="1" ht="12.75"/>
    <row r="690" s="149" customFormat="1" ht="12.75"/>
    <row r="691" s="149" customFormat="1" ht="12.75"/>
    <row r="692" s="149" customFormat="1" ht="12.75"/>
    <row r="693" s="149" customFormat="1" ht="12.75"/>
    <row r="694" s="149" customFormat="1" ht="12.75"/>
    <row r="695" s="149" customFormat="1" ht="12.75"/>
    <row r="696" s="149" customFormat="1" ht="12.75"/>
    <row r="697" s="149" customFormat="1" ht="12.75"/>
    <row r="698" s="149" customFormat="1" ht="12.75"/>
    <row r="699" s="149" customFormat="1" ht="12.75"/>
    <row r="700" s="149" customFormat="1" ht="12.75"/>
    <row r="701" s="149" customFormat="1" ht="12.75"/>
    <row r="702" s="149" customFormat="1" ht="12.75"/>
    <row r="703" s="149" customFormat="1" ht="12.75"/>
    <row r="704" s="149" customFormat="1" ht="12.75"/>
    <row r="705" s="149" customFormat="1" ht="12.75"/>
    <row r="706" s="149" customFormat="1" ht="12.75"/>
    <row r="707" s="149" customFormat="1" ht="12.75"/>
    <row r="708" s="149" customFormat="1" ht="12.75"/>
    <row r="709" s="149" customFormat="1" ht="12.75"/>
    <row r="710" s="149" customFormat="1" ht="12.75"/>
    <row r="711" s="149" customFormat="1" ht="12.75"/>
    <row r="712" s="149" customFormat="1" ht="12.75"/>
    <row r="713" s="149" customFormat="1" ht="12.75"/>
    <row r="714" s="149" customFormat="1" ht="12.75"/>
    <row r="715" s="149" customFormat="1" ht="12.75"/>
    <row r="716" s="149" customFormat="1" ht="12.75"/>
    <row r="717" s="149" customFormat="1" ht="12.75"/>
    <row r="718" s="149" customFormat="1" ht="12.75"/>
    <row r="719" s="149" customFormat="1" ht="12.75"/>
    <row r="720" s="149" customFormat="1" ht="12.75"/>
    <row r="721" s="149" customFormat="1" ht="12.75"/>
    <row r="722" s="149" customFormat="1" ht="12.75"/>
    <row r="723" s="149" customFormat="1" ht="12.75"/>
    <row r="724" s="149" customFormat="1" ht="12.75"/>
    <row r="725" s="149" customFormat="1" ht="12.75"/>
    <row r="726" s="149" customFormat="1" ht="12.75"/>
    <row r="727" s="149" customFormat="1" ht="12.75"/>
    <row r="728" s="149" customFormat="1" ht="12.75"/>
    <row r="729" s="149" customFormat="1" ht="12.75"/>
    <row r="730" s="149" customFormat="1" ht="12.75"/>
    <row r="731" s="149" customFormat="1" ht="12.75"/>
    <row r="732" s="149" customFormat="1" ht="12.75"/>
    <row r="733" s="149" customFormat="1" ht="12.75"/>
    <row r="734" s="149" customFormat="1" ht="12.75"/>
    <row r="735" s="149" customFormat="1" ht="12.75"/>
    <row r="736" s="149" customFormat="1" ht="12.75"/>
    <row r="737" s="149" customFormat="1" ht="12.75"/>
    <row r="738" s="149" customFormat="1" ht="12.75"/>
    <row r="739" s="149" customFormat="1" ht="12.75"/>
    <row r="740" s="149" customFormat="1" ht="12.75"/>
    <row r="741" s="149" customFormat="1" ht="12.75"/>
    <row r="742" s="149" customFormat="1" ht="12.75"/>
    <row r="743" s="149" customFormat="1" ht="12.75"/>
    <row r="744" s="149" customFormat="1" ht="12.75"/>
    <row r="745" s="149" customFormat="1" ht="12.75"/>
    <row r="746" s="149" customFormat="1" ht="12.75"/>
    <row r="747" s="149" customFormat="1" ht="12.75"/>
    <row r="748" s="149" customFormat="1" ht="12.75"/>
    <row r="749" s="149" customFormat="1" ht="12.75"/>
    <row r="750" s="149" customFormat="1" ht="12.75"/>
    <row r="751" s="149" customFormat="1" ht="12.75"/>
    <row r="752" s="149" customFormat="1" ht="12.75"/>
    <row r="753" s="149" customFormat="1" ht="12.75"/>
    <row r="754" s="149" customFormat="1" ht="12.75"/>
    <row r="755" s="149" customFormat="1" ht="12.75"/>
    <row r="756" s="149" customFormat="1" ht="12.75"/>
    <row r="757" s="149" customFormat="1" ht="12.75"/>
    <row r="758" s="149" customFormat="1" ht="12.75"/>
    <row r="759" s="149" customFormat="1" ht="12.75"/>
    <row r="760" s="149" customFormat="1" ht="12.75"/>
    <row r="761" s="149" customFormat="1" ht="12.75"/>
    <row r="762" s="149" customFormat="1" ht="12.75"/>
    <row r="763" s="149" customFormat="1" ht="12.75"/>
    <row r="764" s="149" customFormat="1" ht="12.75"/>
    <row r="765" s="149" customFormat="1" ht="12.75"/>
    <row r="766" s="149" customFormat="1" ht="12.75"/>
    <row r="767" s="149" customFormat="1" ht="12.75"/>
    <row r="768" s="149" customFormat="1" ht="12.75"/>
    <row r="769" s="149" customFormat="1" ht="12.75"/>
    <row r="770" s="149" customFormat="1" ht="12.75"/>
    <row r="771" s="149" customFormat="1" ht="12.75"/>
    <row r="772" s="149" customFormat="1" ht="12.75"/>
    <row r="773" s="149" customFormat="1" ht="12.75"/>
    <row r="774" s="149" customFormat="1" ht="12.75"/>
    <row r="775" s="149" customFormat="1" ht="12.75"/>
    <row r="776" s="149" customFormat="1" ht="12.75"/>
    <row r="777" s="149" customFormat="1" ht="12.75"/>
    <row r="778" s="149" customFormat="1" ht="12.75"/>
    <row r="779" s="149" customFormat="1" ht="12.75"/>
    <row r="780" s="149" customFormat="1" ht="12.75"/>
    <row r="781" s="149" customFormat="1" ht="12.75"/>
    <row r="782" s="149" customFormat="1" ht="12.75"/>
    <row r="783" s="149" customFormat="1" ht="12.75"/>
    <row r="784" s="149" customFormat="1" ht="12.75"/>
    <row r="785" s="149" customFormat="1" ht="12.75"/>
    <row r="786" s="149" customFormat="1" ht="12.75"/>
    <row r="787" s="149" customFormat="1" ht="12.75"/>
    <row r="788" s="149" customFormat="1" ht="12.75"/>
    <row r="789" s="149" customFormat="1" ht="12.75"/>
    <row r="790" s="149" customFormat="1" ht="12.75"/>
    <row r="791" s="149" customFormat="1" ht="12.75"/>
    <row r="792" s="149" customFormat="1" ht="12.75"/>
    <row r="793" s="149" customFormat="1" ht="12.75"/>
    <row r="794" s="149" customFormat="1" ht="12.75"/>
    <row r="795" s="149" customFormat="1" ht="12.75"/>
    <row r="796" s="149" customFormat="1" ht="12.75"/>
    <row r="797" s="149" customFormat="1" ht="12.75"/>
    <row r="798" s="149" customFormat="1" ht="12.75"/>
    <row r="799" s="149" customFormat="1" ht="12.75"/>
    <row r="800" s="149" customFormat="1" ht="12.75"/>
    <row r="801" s="149" customFormat="1" ht="12.75"/>
    <row r="802" s="149" customFormat="1" ht="12.75"/>
    <row r="803" s="149" customFormat="1" ht="12.75"/>
    <row r="804" s="149" customFormat="1" ht="12.75"/>
    <row r="805" s="149" customFormat="1" ht="12.75"/>
    <row r="806" s="149" customFormat="1" ht="12.75"/>
    <row r="807" s="149" customFormat="1" ht="12.75"/>
    <row r="808" s="149" customFormat="1" ht="12.75"/>
    <row r="809" s="149" customFormat="1" ht="12.75"/>
    <row r="810" s="149" customFormat="1" ht="12.75"/>
    <row r="811" s="149" customFormat="1" ht="12.75"/>
    <row r="812" s="149" customFormat="1" ht="12.75"/>
    <row r="813" s="149" customFormat="1" ht="12.75"/>
    <row r="814" s="149" customFormat="1" ht="12.75"/>
    <row r="815" s="149" customFormat="1" ht="12.75"/>
    <row r="816" s="149" customFormat="1" ht="12.75"/>
    <row r="817" s="149" customFormat="1" ht="12.75"/>
    <row r="818" s="149" customFormat="1" ht="12.75"/>
    <row r="819" s="149" customFormat="1" ht="12.75"/>
    <row r="820" s="149" customFormat="1" ht="12.75"/>
    <row r="821" s="149" customFormat="1" ht="12.75"/>
    <row r="822" s="149" customFormat="1" ht="12.75"/>
    <row r="823" s="149" customFormat="1" ht="12.75"/>
    <row r="824" s="149" customFormat="1" ht="12.75"/>
    <row r="825" s="149" customFormat="1" ht="12.75"/>
    <row r="826" s="149" customFormat="1" ht="12.75"/>
    <row r="827" s="149" customFormat="1" ht="12.75"/>
    <row r="828" s="149" customFormat="1" ht="12.75"/>
    <row r="829" s="149" customFormat="1" ht="12.75"/>
    <row r="830" s="149" customFormat="1" ht="12.75"/>
    <row r="831" s="149" customFormat="1" ht="12.75"/>
    <row r="832" s="149" customFormat="1" ht="12.75"/>
    <row r="833" s="149" customFormat="1" ht="12.75"/>
    <row r="834" s="149" customFormat="1" ht="12.75"/>
    <row r="835" s="149" customFormat="1" ht="12.75"/>
    <row r="836" s="149" customFormat="1" ht="12.75"/>
    <row r="837" s="149" customFormat="1" ht="12.75"/>
    <row r="838" s="149" customFormat="1" ht="12.75"/>
    <row r="839" s="149" customFormat="1" ht="12.75"/>
    <row r="840" s="149" customFormat="1" ht="12.75"/>
    <row r="841" s="149" customFormat="1" ht="12.75"/>
    <row r="842" s="149" customFormat="1" ht="12.75"/>
    <row r="843" s="149" customFormat="1" ht="12.75"/>
    <row r="844" s="149" customFormat="1" ht="12.75"/>
    <row r="845" s="149" customFormat="1" ht="12.75"/>
    <row r="846" s="149" customFormat="1" ht="12.75"/>
    <row r="847" s="149" customFormat="1" ht="12.75"/>
    <row r="848" s="149" customFormat="1" ht="12.75"/>
    <row r="849" s="149" customFormat="1" ht="12.75"/>
    <row r="850" s="149" customFormat="1" ht="12.75"/>
    <row r="851" s="149" customFormat="1" ht="12.75"/>
    <row r="852" s="149" customFormat="1" ht="12.75"/>
    <row r="853" s="149" customFormat="1" ht="12.75"/>
    <row r="854" s="149" customFormat="1" ht="12.75"/>
    <row r="855" s="149" customFormat="1" ht="12.75"/>
    <row r="856" s="149" customFormat="1" ht="12.75"/>
    <row r="857" s="149" customFormat="1" ht="12.75"/>
    <row r="858" s="149" customFormat="1" ht="12.75"/>
    <row r="859" s="149" customFormat="1" ht="12.75"/>
    <row r="860" s="149" customFormat="1" ht="12.75"/>
    <row r="861" s="149" customFormat="1" ht="12.75"/>
    <row r="862" s="149" customFormat="1" ht="12.75"/>
    <row r="863" s="149" customFormat="1" ht="12.75"/>
    <row r="864" s="149" customFormat="1" ht="12.75"/>
    <row r="865" s="149" customFormat="1" ht="12.75"/>
    <row r="866" s="149" customFormat="1" ht="12.75"/>
    <row r="867" s="149" customFormat="1" ht="12.75"/>
    <row r="868" s="149" customFormat="1" ht="12.75"/>
    <row r="869" s="149" customFormat="1" ht="12.75"/>
    <row r="870" s="149" customFormat="1" ht="12.75"/>
    <row r="871" s="149" customFormat="1" ht="12.75"/>
    <row r="872" s="149" customFormat="1" ht="12.75"/>
    <row r="873" s="149" customFormat="1" ht="12.75"/>
    <row r="874" s="149" customFormat="1" ht="12.75"/>
    <row r="875" s="149" customFormat="1" ht="12.75"/>
    <row r="876" s="149" customFormat="1" ht="12.75"/>
    <row r="877" s="149" customFormat="1" ht="12.75"/>
    <row r="878" s="149" customFormat="1" ht="12.75"/>
    <row r="879" s="149" customFormat="1" ht="12.75"/>
    <row r="880" s="149" customFormat="1" ht="12.75"/>
    <row r="881" s="149" customFormat="1" ht="12.75"/>
    <row r="882" s="149" customFormat="1" ht="12.75"/>
    <row r="883" s="149" customFormat="1" ht="12.75"/>
    <row r="884" s="149" customFormat="1" ht="12.75"/>
    <row r="885" s="149" customFormat="1" ht="12.75"/>
    <row r="886" s="149" customFormat="1" ht="12.75"/>
    <row r="887" s="149" customFormat="1" ht="12.75"/>
    <row r="888" s="149" customFormat="1" ht="12.75"/>
    <row r="889" s="149" customFormat="1" ht="12.75"/>
    <row r="890" s="149" customFormat="1" ht="12.75"/>
    <row r="891" s="149" customFormat="1" ht="12.75"/>
    <row r="892" s="149" customFormat="1" ht="12.75"/>
    <row r="893" s="149" customFormat="1" ht="12.75"/>
    <row r="894" s="149" customFormat="1" ht="12.75"/>
    <row r="895" s="149" customFormat="1" ht="12.75"/>
    <row r="896" s="149" customFormat="1" ht="12.75"/>
    <row r="897" s="149" customFormat="1" ht="12.75"/>
    <row r="898" s="149" customFormat="1" ht="12.75"/>
    <row r="899" s="149" customFormat="1" ht="12.75"/>
    <row r="900" s="149" customFormat="1" ht="12.75"/>
    <row r="901" s="149" customFormat="1" ht="12.75"/>
    <row r="902" s="149" customFormat="1" ht="12.75"/>
    <row r="903" s="149" customFormat="1" ht="12.75"/>
    <row r="904" s="149" customFormat="1" ht="12.75"/>
    <row r="905" s="149" customFormat="1" ht="12.75"/>
    <row r="906" s="149" customFormat="1" ht="12.75"/>
    <row r="907" s="149" customFormat="1" ht="12.75"/>
    <row r="908" s="149" customFormat="1" ht="12.75"/>
    <row r="909" s="149" customFormat="1" ht="12.75"/>
    <row r="910" s="149" customFormat="1" ht="12.75"/>
    <row r="911" s="149" customFormat="1" ht="12.75"/>
    <row r="912" s="149" customFormat="1" ht="12.75"/>
    <row r="913" s="149" customFormat="1" ht="12.75"/>
    <row r="914" s="149" customFormat="1" ht="12.75"/>
    <row r="915" s="149" customFormat="1" ht="12.75"/>
    <row r="916" s="149" customFormat="1" ht="12.75"/>
    <row r="917" s="149" customFormat="1" ht="12.75"/>
    <row r="918" s="149" customFormat="1" ht="12.75"/>
    <row r="919" s="149" customFormat="1" ht="12.75"/>
    <row r="920" s="149" customFormat="1" ht="12.75"/>
    <row r="921" s="149" customFormat="1" ht="12.75"/>
    <row r="922" s="149" customFormat="1" ht="12.75"/>
    <row r="923" s="149" customFormat="1" ht="12.75"/>
    <row r="924" s="149" customFormat="1" ht="12.75"/>
    <row r="925" s="149" customFormat="1" ht="12.75"/>
    <row r="926" s="149" customFormat="1" ht="12.75"/>
    <row r="927" s="149" customFormat="1" ht="12.75"/>
    <row r="928" s="149" customFormat="1" ht="12.75"/>
    <row r="929" s="149" customFormat="1" ht="12.75"/>
    <row r="930" s="149" customFormat="1" ht="12.75"/>
    <row r="931" s="149" customFormat="1" ht="12.75"/>
    <row r="932" s="149" customFormat="1" ht="12.75"/>
    <row r="933" s="149" customFormat="1" ht="12.75"/>
    <row r="934" s="149" customFormat="1" ht="12.75"/>
    <row r="935" s="149" customFormat="1" ht="12.75"/>
    <row r="936" s="149" customFormat="1" ht="12.75"/>
    <row r="937" s="149" customFormat="1" ht="12.75"/>
    <row r="938" s="149" customFormat="1" ht="12.75"/>
    <row r="939" s="149" customFormat="1" ht="12.75"/>
    <row r="940" s="149" customFormat="1" ht="12.75"/>
    <row r="941" s="149" customFormat="1" ht="12.75"/>
    <row r="942" s="149" customFormat="1" ht="12.75"/>
    <row r="943" s="149" customFormat="1" ht="12.75"/>
    <row r="944" s="149" customFormat="1" ht="12.75"/>
    <row r="945" s="149" customFormat="1" ht="12.75"/>
    <row r="946" s="149" customFormat="1" ht="12.75"/>
    <row r="947" s="149" customFormat="1" ht="12.75"/>
    <row r="948" s="149" customFormat="1" ht="12.75"/>
    <row r="949" s="149" customFormat="1" ht="12.75"/>
    <row r="950" s="149" customFormat="1" ht="12.75"/>
    <row r="951" s="149" customFormat="1" ht="12.75"/>
    <row r="952" s="149" customFormat="1" ht="12.75"/>
    <row r="953" s="149" customFormat="1" ht="12.75"/>
    <row r="954" s="149" customFormat="1" ht="12.75"/>
    <row r="955" s="149" customFormat="1" ht="12.75"/>
    <row r="956" s="149" customFormat="1" ht="12.75"/>
    <row r="957" s="149" customFormat="1" ht="12.75"/>
    <row r="958" s="149" customFormat="1" ht="12.75"/>
    <row r="959" s="149" customFormat="1" ht="12.75"/>
    <row r="960" s="149" customFormat="1" ht="12.75"/>
    <row r="961" s="149" customFormat="1" ht="12.75"/>
    <row r="962" s="149" customFormat="1" ht="12.75"/>
    <row r="963" s="149" customFormat="1" ht="12.75"/>
    <row r="964" s="149" customFormat="1" ht="12.75"/>
    <row r="965" s="149" customFormat="1" ht="12.75"/>
    <row r="966" s="149" customFormat="1" ht="12.75"/>
    <row r="967" s="149" customFormat="1" ht="12.75"/>
    <row r="968" s="149" customFormat="1" ht="12.75"/>
    <row r="969" s="149" customFormat="1" ht="12.75"/>
    <row r="970" s="149" customFormat="1" ht="12.75"/>
    <row r="971" s="149" customFormat="1" ht="12.75"/>
    <row r="972" s="149" customFormat="1" ht="12.75"/>
    <row r="973" s="149" customFormat="1" ht="12.75"/>
    <row r="974" s="149" customFormat="1" ht="12.75"/>
    <row r="975" s="149" customFormat="1" ht="12.75"/>
    <row r="976" s="149" customFormat="1" ht="12.75"/>
    <row r="977" s="149" customFormat="1" ht="12.75"/>
    <row r="978" s="149" customFormat="1" ht="12.75"/>
    <row r="979" s="149" customFormat="1" ht="12.75"/>
    <row r="980" s="149" customFormat="1" ht="12.75"/>
    <row r="981" s="149" customFormat="1" ht="12.75"/>
    <row r="982" s="149" customFormat="1" ht="12.75"/>
    <row r="983" s="149" customFormat="1" ht="12.75"/>
    <row r="984" s="149" customFormat="1" ht="12.75"/>
    <row r="985" s="149" customFormat="1" ht="12.75"/>
    <row r="986" s="149" customFormat="1" ht="12.75"/>
    <row r="987" s="149" customFormat="1" ht="12.75"/>
    <row r="988" s="149" customFormat="1" ht="12.75"/>
    <row r="989" s="149" customFormat="1" ht="12.75"/>
    <row r="990" s="149" customFormat="1" ht="12.75"/>
    <row r="991" s="149" customFormat="1" ht="12.75"/>
    <row r="992" s="149" customFormat="1" ht="12.75"/>
    <row r="993" s="149" customFormat="1" ht="12.75"/>
    <row r="994" s="149" customFormat="1" ht="12.75"/>
    <row r="995" s="149" customFormat="1" ht="12.75"/>
    <row r="996" s="149" customFormat="1" ht="12.75"/>
    <row r="997" s="149" customFormat="1" ht="12.75"/>
    <row r="998" s="149" customFormat="1" ht="12.75"/>
    <row r="999" s="149" customFormat="1" ht="12.75"/>
    <row r="1000" s="149" customFormat="1" ht="12.75"/>
    <row r="1001" s="149" customFormat="1" ht="12.75"/>
    <row r="1002" s="149" customFormat="1" ht="12.75"/>
    <row r="1003" s="149" customFormat="1" ht="12.75"/>
    <row r="1004" s="149" customFormat="1" ht="12.75"/>
    <row r="1005" s="149" customFormat="1" ht="12.75"/>
    <row r="1006" s="149" customFormat="1" ht="12.75"/>
    <row r="1007" s="149" customFormat="1" ht="12.75"/>
    <row r="1008" s="149" customFormat="1" ht="12.75"/>
    <row r="1009" s="149" customFormat="1" ht="12.75"/>
    <row r="1010" s="149" customFormat="1" ht="12.75"/>
    <row r="1011" s="149" customFormat="1" ht="12.75"/>
    <row r="1012" s="149" customFormat="1" ht="12.75"/>
    <row r="1013" s="149" customFormat="1" ht="12.75"/>
    <row r="1014" s="149" customFormat="1" ht="12.75"/>
    <row r="1015" s="149" customFormat="1" ht="12.75"/>
    <row r="1016" s="149" customFormat="1" ht="12.75"/>
    <row r="1017" s="149" customFormat="1" ht="12.75"/>
    <row r="1018" s="149" customFormat="1" ht="12.75"/>
    <row r="1019" s="149" customFormat="1" ht="12.75"/>
    <row r="1020" s="149" customFormat="1" ht="12.75"/>
    <row r="1021" s="149" customFormat="1" ht="12.75"/>
    <row r="1022" s="149" customFormat="1" ht="12.75"/>
    <row r="1023" s="149" customFormat="1" ht="12.75"/>
    <row r="1024" s="149" customFormat="1" ht="12.75"/>
    <row r="1025" s="149" customFormat="1" ht="12.75"/>
    <row r="1026" s="149" customFormat="1" ht="12.75"/>
    <row r="1027" s="149" customFormat="1" ht="12.75"/>
    <row r="1028" s="149" customFormat="1" ht="12.75"/>
    <row r="1029" s="149" customFormat="1" ht="12.75"/>
    <row r="1030" s="149" customFormat="1" ht="12.75"/>
    <row r="1031" s="149" customFormat="1" ht="12.75"/>
    <row r="1032" s="149" customFormat="1" ht="12.75"/>
    <row r="1033" s="149" customFormat="1" ht="12.75"/>
    <row r="1034" s="149" customFormat="1" ht="12.75"/>
    <row r="1035" s="149" customFormat="1" ht="12.75"/>
    <row r="1036" s="149" customFormat="1" ht="12.75"/>
    <row r="1037" s="149" customFormat="1" ht="12.75"/>
    <row r="1038" s="149" customFormat="1" ht="12.75"/>
    <row r="1039" s="149" customFormat="1" ht="12.75"/>
    <row r="1040" s="149" customFormat="1" ht="12.75"/>
    <row r="1041" s="149" customFormat="1" ht="12.75"/>
    <row r="1042" spans="8:14" s="149" customFormat="1" ht="12.75">
      <c r="H1042" s="150"/>
      <c r="I1042" s="150"/>
      <c r="J1042" s="150"/>
      <c r="K1042" s="150"/>
      <c r="L1042" s="150"/>
      <c r="M1042" s="150"/>
      <c r="N1042" s="150"/>
    </row>
  </sheetData>
  <mergeCells count="58">
    <mergeCell ref="A53:I53"/>
    <mergeCell ref="K53:S53"/>
    <mergeCell ref="A52:I52"/>
    <mergeCell ref="K52:S52"/>
    <mergeCell ref="A50:C50"/>
    <mergeCell ref="F50:I50"/>
    <mergeCell ref="K50:N50"/>
    <mergeCell ref="A51:I51"/>
    <mergeCell ref="K51:S51"/>
    <mergeCell ref="P48:S48"/>
    <mergeCell ref="A49:C49"/>
    <mergeCell ref="F49:I49"/>
    <mergeCell ref="K49:N49"/>
    <mergeCell ref="A47:I47"/>
    <mergeCell ref="A48:C48"/>
    <mergeCell ref="F48:I48"/>
    <mergeCell ref="K48:O48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2004-06-28T06:29:23Z</cp:lastPrinted>
  <dcterms:created xsi:type="dcterms:W3CDTF">2004-05-24T06:02:12Z</dcterms:created>
  <dcterms:modified xsi:type="dcterms:W3CDTF">2004-06-28T06:30:21Z</dcterms:modified>
  <cp:category/>
  <cp:version/>
  <cp:contentType/>
  <cp:contentStatus/>
</cp:coreProperties>
</file>