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<sst xmlns="http://schemas.openxmlformats.org/spreadsheetml/2006/main" count="128" uniqueCount="106">
  <si>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</si>
  <si>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</si>
  <si>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</si>
  <si>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</si>
  <si>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</si>
  <si>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</si>
  <si>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</si>
  <si>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</si>
  <si>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</si>
  <si>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</si>
  <si>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</si>
  <si>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</si>
  <si>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</si>
  <si>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</si>
  <si>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</si>
  <si>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</si>
  <si>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</si>
  <si>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</si>
  <si>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</si>
  <si>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</si>
  <si>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</si>
  <si>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</si>
  <si>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</si>
  <si>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</si>
  <si>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</si>
  <si>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</si>
  <si>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</si>
  <si>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</si>
  <si>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</si>
  <si>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</si>
  <si>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</si>
  <si>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</si>
  <si>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</si>
  <si>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</si>
  <si>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</si>
  <si>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</si>
  <si>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</si>
  <si>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</si>
  <si>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</si>
  <si>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</si>
  <si>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</si>
  <si>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</si>
  <si>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</si>
  <si>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</si>
  <si>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</si>
  <si>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</si>
  <si>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</si>
  <si>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</si>
  <si>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</si>
  <si>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</si>
  <si>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</si>
  <si>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</si>
  <si>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</si>
  <si>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</si>
  <si>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</si>
  <si>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</si>
  <si>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 xml:space="preserve">(d) RSA Exports (5) </t>
  </si>
  <si>
    <t>(d) Diromelwantle tsa Repaboliki ya Aforika Borwa (5)</t>
  </si>
  <si>
    <t>(i)</t>
  </si>
  <si>
    <t>(4)</t>
  </si>
  <si>
    <t>ton/tono</t>
  </si>
  <si>
    <t>Babolokadithoto, bagwebi</t>
  </si>
  <si>
    <t>English</t>
  </si>
  <si>
    <t>Closing stock</t>
  </si>
  <si>
    <t>Dithoto tsa ho tswala</t>
  </si>
  <si>
    <t>Matonkomane o o feletseng</t>
  </si>
  <si>
    <t>included in the above information</t>
  </si>
  <si>
    <t>akarediwang mo tshedimosetsong e e fa godimo</t>
  </si>
  <si>
    <t>Deliveries directly from farms (i)</t>
  </si>
  <si>
    <t>Net dispatches(+)/receipts(-)</t>
  </si>
  <si>
    <t>(g) Dithoto tse di beilweng kwa: (6)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</si>
  <si>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</si>
  <si>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</si>
  <si>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</si>
  <si>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</si>
  <si>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</si>
  <si>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1 March/Mopitlwe 2005</t>
  </si>
  <si>
    <t>Dithomelo(+)/dikamogelo gotlhegotlhe(-)</t>
  </si>
  <si>
    <t>GROUNDNUTS / MATONKOMANE</t>
  </si>
  <si>
    <t>Oil and oilcake</t>
  </si>
  <si>
    <t>Oli le kuku ya oli</t>
  </si>
  <si>
    <t>February 2006</t>
  </si>
  <si>
    <t>Tlhakole 2006</t>
  </si>
  <si>
    <t>Imports destined for exports not</t>
  </si>
  <si>
    <t xml:space="preserve">(i) </t>
  </si>
  <si>
    <t>SMI-042006</t>
  </si>
  <si>
    <t>(i) Ditswantle tse di ikaeletsweng go romelwa ntle tse di sa</t>
  </si>
  <si>
    <t>Ditswantle tse di totisitsweng Repabolki ya Aforika Borwa</t>
  </si>
  <si>
    <t>Mmaraka wa dijo ka tlhamalalo.</t>
  </si>
  <si>
    <t xml:space="preserve">Difetiso(-)/Tlhaelo(+) </t>
  </si>
  <si>
    <t>Monthly announcement of information / Kitsiso ya kgwedi le kgwedi  ya tshedimosetso (1)</t>
  </si>
  <si>
    <t>Released to end-consumers</t>
  </si>
  <si>
    <t>2006/2007 Year (March - February) / Ngwaga wa 2006/2007 (Mopitlwe - Tlhakole) (2)</t>
  </si>
  <si>
    <t>1 March/Mopitlwe 2006</t>
  </si>
  <si>
    <t xml:space="preserve">(g) Stock stored at: (6) </t>
  </si>
  <si>
    <t>March 2006</t>
  </si>
  <si>
    <t>Mopitlwe 2006</t>
  </si>
  <si>
    <t>March 2005</t>
  </si>
  <si>
    <t>Mopitlwe 2005</t>
  </si>
  <si>
    <t>31 March/Mopitlwe 2006</t>
  </si>
  <si>
    <t>31 March/Mopitlwe 2005</t>
  </si>
  <si>
    <t>Defetiso(+)/Tlhaelo(-) ya dithoto</t>
  </si>
  <si>
    <t>January 2006 (On request of the industry.)</t>
  </si>
  <si>
    <t>Ferikgong 2006 (Ka kopo ya intaseteri.)</t>
  </si>
  <si>
    <t>(Preliminary/Tsa matseno)</t>
  </si>
  <si>
    <t>Kgorosodithoto ka tlhamalalo go tswa dipolaseng (I)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</si>
</sst>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sz val="22"/>
      <name val="Arial"/>
      <family val="0"/>
    </font>
    <font>
      <i/>
      <sz val="22"/>
      <name val="Arial Narrow"/>
      <family val="2"/>
    </font>
    <font>
      <u val="single"/>
      <sz val="22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19" applyFont="1" applyFill="1" applyBorder="1" applyAlignment="1">
      <alignment horizontal="left" vertical="center"/>
      <protection/>
    </xf>
    <xf numFmtId="172" fontId="3" fillId="0" borderId="0" xfId="19" applyNumberFormat="1" applyFont="1" applyFill="1" applyBorder="1" applyAlignment="1">
      <alignment vertical="center"/>
      <protection/>
    </xf>
    <xf numFmtId="0" fontId="5" fillId="0" borderId="1" xfId="0" applyFont="1" applyFill="1" applyBorder="1" applyAlignment="1">
      <alignment horizontal="right" vertical="center"/>
    </xf>
    <xf numFmtId="0" fontId="3" fillId="0" borderId="0" xfId="19" applyFont="1" applyFill="1" applyBorder="1" applyAlignment="1">
      <alignment horizontal="lef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172" fontId="3" fillId="0" borderId="0" xfId="19" applyNumberFormat="1" applyFont="1" applyFill="1" applyBorder="1">
      <alignment/>
      <protection/>
    </xf>
    <xf numFmtId="0" fontId="3" fillId="0" borderId="0" xfId="0" applyFont="1" applyAlignment="1">
      <alignment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19" applyFont="1" applyFill="1" applyBorder="1" applyAlignment="1" quotePrefix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17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2" fontId="3" fillId="0" borderId="15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2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172" fontId="3" fillId="0" borderId="13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172" fontId="3" fillId="0" borderId="8" xfId="0" applyNumberFormat="1" applyFont="1" applyFill="1" applyBorder="1" applyAlignment="1">
      <alignment vertical="center"/>
    </xf>
    <xf numFmtId="172" fontId="3" fillId="0" borderId="9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12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 quotePrefix="1">
      <alignment horizontal="left" vertical="center"/>
    </xf>
    <xf numFmtId="172" fontId="3" fillId="0" borderId="27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 quotePrefix="1">
      <alignment horizontal="left" vertical="center"/>
    </xf>
    <xf numFmtId="172" fontId="3" fillId="0" borderId="30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2" fontId="3" fillId="0" borderId="34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172" fontId="3" fillId="0" borderId="8" xfId="0" applyNumberFormat="1" applyFont="1" applyFill="1" applyBorder="1" applyAlignment="1">
      <alignment vertical="top"/>
    </xf>
    <xf numFmtId="172" fontId="3" fillId="0" borderId="9" xfId="0" applyNumberFormat="1" applyFont="1" applyFill="1" applyBorder="1" applyAlignment="1">
      <alignment vertical="top"/>
    </xf>
    <xf numFmtId="172" fontId="3" fillId="0" borderId="2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172" fontId="3" fillId="0" borderId="4" xfId="0" applyNumberFormat="1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right" vertical="center"/>
    </xf>
    <xf numFmtId="0" fontId="5" fillId="0" borderId="43" xfId="0" applyFont="1" applyFill="1" applyBorder="1" applyAlignment="1" quotePrefix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172" fontId="3" fillId="0" borderId="6" xfId="0" applyNumberFormat="1" applyFont="1" applyFill="1" applyBorder="1" applyAlignment="1">
      <alignment/>
    </xf>
    <xf numFmtId="172" fontId="3" fillId="0" borderId="7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172" fontId="3" fillId="0" borderId="3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5" fillId="0" borderId="41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/>
    </xf>
    <xf numFmtId="0" fontId="2" fillId="0" borderId="44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172" fontId="3" fillId="0" borderId="27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2" fontId="3" fillId="0" borderId="15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0" fontId="2" fillId="0" borderId="4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72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 vertical="center"/>
    </xf>
    <xf numFmtId="172" fontId="3" fillId="0" borderId="47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172" fontId="3" fillId="0" borderId="22" xfId="0" applyNumberFormat="1" applyFont="1" applyFill="1" applyBorder="1" applyAlignment="1">
      <alignment/>
    </xf>
    <xf numFmtId="172" fontId="3" fillId="0" borderId="8" xfId="0" applyNumberFormat="1" applyFont="1" applyFill="1" applyBorder="1" applyAlignment="1" quotePrefix="1">
      <alignment horizontal="right"/>
    </xf>
    <xf numFmtId="172" fontId="3" fillId="0" borderId="50" xfId="0" applyNumberFormat="1" applyFont="1" applyFill="1" applyBorder="1" applyAlignment="1">
      <alignment/>
    </xf>
    <xf numFmtId="172" fontId="3" fillId="0" borderId="51" xfId="0" applyNumberFormat="1" applyFont="1" applyFill="1" applyBorder="1" applyAlignment="1">
      <alignment/>
    </xf>
    <xf numFmtId="172" fontId="3" fillId="0" borderId="42" xfId="0" applyNumberFormat="1" applyFont="1" applyFill="1" applyBorder="1" applyAlignment="1" quotePrefix="1">
      <alignment horizontal="center"/>
    </xf>
    <xf numFmtId="172" fontId="3" fillId="0" borderId="39" xfId="0" applyNumberFormat="1" applyFont="1" applyFill="1" applyBorder="1" applyAlignment="1">
      <alignment/>
    </xf>
    <xf numFmtId="172" fontId="3" fillId="0" borderId="37" xfId="0" applyNumberFormat="1" applyFont="1" applyFill="1" applyBorder="1" applyAlignment="1" quotePrefix="1">
      <alignment horizontal="center"/>
    </xf>
    <xf numFmtId="172" fontId="2" fillId="0" borderId="14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left" vertical="center"/>
    </xf>
    <xf numFmtId="172" fontId="3" fillId="0" borderId="0" xfId="0" applyNumberFormat="1" applyFont="1" applyFill="1" applyBorder="1" applyAlignment="1" quotePrefix="1">
      <alignment horizontal="left"/>
    </xf>
    <xf numFmtId="17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 quotePrefix="1">
      <alignment horizontal="left"/>
    </xf>
    <xf numFmtId="172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NumberFormat="1" applyFont="1" applyFill="1" applyBorder="1" applyAlignment="1" quotePrefix="1">
      <alignment horizontal="center" vertical="center"/>
    </xf>
    <xf numFmtId="0" fontId="3" fillId="0" borderId="46" xfId="0" applyNumberFormat="1" applyFont="1" applyFill="1" applyBorder="1" applyAlignment="1" quotePrefix="1">
      <alignment horizontal="center" vertical="center"/>
    </xf>
    <xf numFmtId="17" fontId="3" fillId="0" borderId="27" xfId="0" applyNumberFormat="1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>
      <alignment horizontal="center" vertical="center"/>
    </xf>
    <xf numFmtId="17" fontId="3" fillId="0" borderId="45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" fontId="3" fillId="0" borderId="6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72" fontId="5" fillId="0" borderId="14" xfId="0" applyNumberFormat="1" applyFont="1" applyFill="1" applyBorder="1" applyAlignment="1">
      <alignment horizontal="right" vertical="center"/>
    </xf>
    <xf numFmtId="172" fontId="5" fillId="0" borderId="46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0</xdr:colOff>
      <xdr:row>10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171450</xdr:rowOff>
    </xdr:from>
    <xdr:to>
      <xdr:col>2</xdr:col>
      <xdr:colOff>2933700</xdr:colOff>
      <xdr:row>5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14350"/>
          <a:ext cx="2495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50" zoomScaleNormal="50" workbookViewId="0" topLeftCell="A1">
      <selection activeCell="D3" sqref="D3:L3"/>
    </sheetView>
  </sheetViews>
  <sheetFormatPr defaultColWidth="9.33203125" defaultRowHeight="12.75"/>
  <cols>
    <col min="1" max="2" width="4.83203125" style="0" customWidth="1"/>
    <col min="3" max="3" width="90.83203125" style="0" customWidth="1"/>
    <col min="4" max="12" width="30.83203125" style="0" customWidth="1"/>
    <col min="13" max="13" width="110.83203125" style="0" customWidth="1"/>
    <col min="14" max="15" width="4.83203125" style="0" customWidth="1"/>
  </cols>
  <sheetData>
    <row r="1" spans="1:15" ht="27">
      <c r="A1" s="226"/>
      <c r="B1" s="227"/>
      <c r="C1" s="228"/>
      <c r="D1" s="205" t="s">
        <v>78</v>
      </c>
      <c r="E1" s="206"/>
      <c r="F1" s="206"/>
      <c r="G1" s="206"/>
      <c r="H1" s="206"/>
      <c r="I1" s="206"/>
      <c r="J1" s="206"/>
      <c r="K1" s="206"/>
      <c r="L1" s="207"/>
      <c r="M1" s="205" t="s">
        <v>85</v>
      </c>
      <c r="N1" s="206"/>
      <c r="O1" s="207"/>
    </row>
    <row r="2" spans="1:15" ht="27">
      <c r="A2" s="229"/>
      <c r="B2" s="230"/>
      <c r="C2" s="231"/>
      <c r="D2" s="208" t="s">
        <v>90</v>
      </c>
      <c r="E2" s="209"/>
      <c r="F2" s="209"/>
      <c r="G2" s="209"/>
      <c r="H2" s="209"/>
      <c r="I2" s="209"/>
      <c r="J2" s="209"/>
      <c r="K2" s="209"/>
      <c r="L2" s="210"/>
      <c r="M2" s="208"/>
      <c r="N2" s="209"/>
      <c r="O2" s="210"/>
    </row>
    <row r="3" spans="1:15" ht="27.75" thickBot="1">
      <c r="A3" s="229"/>
      <c r="B3" s="230"/>
      <c r="C3" s="231"/>
      <c r="D3" s="211" t="s">
        <v>92</v>
      </c>
      <c r="E3" s="212"/>
      <c r="F3" s="212"/>
      <c r="G3" s="212"/>
      <c r="H3" s="212"/>
      <c r="I3" s="212"/>
      <c r="J3" s="212"/>
      <c r="K3" s="212"/>
      <c r="L3" s="213"/>
      <c r="M3" s="208"/>
      <c r="N3" s="209"/>
      <c r="O3" s="210"/>
    </row>
    <row r="4" spans="1:15" ht="27">
      <c r="A4" s="229"/>
      <c r="B4" s="230"/>
      <c r="C4" s="231"/>
      <c r="D4" s="235" t="s">
        <v>95</v>
      </c>
      <c r="E4" s="236"/>
      <c r="F4" s="237"/>
      <c r="G4" s="238"/>
      <c r="H4" s="15"/>
      <c r="I4" s="235" t="s">
        <v>97</v>
      </c>
      <c r="J4" s="236"/>
      <c r="K4" s="237"/>
      <c r="L4" s="238"/>
      <c r="M4" s="246">
        <v>38833</v>
      </c>
      <c r="N4" s="247"/>
      <c r="O4" s="248"/>
    </row>
    <row r="5" spans="1:15" ht="27">
      <c r="A5" s="229"/>
      <c r="B5" s="230"/>
      <c r="C5" s="231"/>
      <c r="D5" s="239" t="s">
        <v>96</v>
      </c>
      <c r="E5" s="236"/>
      <c r="F5" s="237"/>
      <c r="G5" s="238"/>
      <c r="H5" s="16" t="s">
        <v>0</v>
      </c>
      <c r="I5" s="239" t="s">
        <v>98</v>
      </c>
      <c r="J5" s="236"/>
      <c r="K5" s="237"/>
      <c r="L5" s="238"/>
      <c r="M5" s="249"/>
      <c r="N5" s="247"/>
      <c r="O5" s="248"/>
    </row>
    <row r="6" spans="1:15" ht="27.75" thickBot="1">
      <c r="A6" s="229"/>
      <c r="B6" s="230"/>
      <c r="C6" s="231"/>
      <c r="D6" s="240" t="s">
        <v>104</v>
      </c>
      <c r="E6" s="241"/>
      <c r="F6" s="203"/>
      <c r="G6" s="204"/>
      <c r="H6" s="16"/>
      <c r="I6" s="9"/>
      <c r="J6" s="10"/>
      <c r="K6" s="11"/>
      <c r="L6" s="12"/>
      <c r="M6" s="249"/>
      <c r="N6" s="247"/>
      <c r="O6" s="248"/>
    </row>
    <row r="7" spans="1:15" ht="27">
      <c r="A7" s="229"/>
      <c r="B7" s="230"/>
      <c r="C7" s="231"/>
      <c r="D7" s="17" t="s">
        <v>1</v>
      </c>
      <c r="E7" s="18" t="s">
        <v>2</v>
      </c>
      <c r="F7" s="18" t="s">
        <v>3</v>
      </c>
      <c r="G7" s="8" t="s">
        <v>4</v>
      </c>
      <c r="H7" s="19" t="s">
        <v>5</v>
      </c>
      <c r="I7" s="17" t="s">
        <v>1</v>
      </c>
      <c r="J7" s="18" t="s">
        <v>2</v>
      </c>
      <c r="K7" s="18" t="s">
        <v>3</v>
      </c>
      <c r="L7" s="8" t="s">
        <v>4</v>
      </c>
      <c r="M7" s="249"/>
      <c r="N7" s="247"/>
      <c r="O7" s="248"/>
    </row>
    <row r="8" spans="1:15" ht="27.75" thickBot="1">
      <c r="A8" s="232"/>
      <c r="B8" s="233"/>
      <c r="C8" s="234"/>
      <c r="D8" s="20" t="s">
        <v>6</v>
      </c>
      <c r="E8" s="21" t="s">
        <v>7</v>
      </c>
      <c r="F8" s="21" t="s">
        <v>8</v>
      </c>
      <c r="G8" s="22" t="s">
        <v>9</v>
      </c>
      <c r="H8" s="23"/>
      <c r="I8" s="20" t="s">
        <v>6</v>
      </c>
      <c r="J8" s="21" t="s">
        <v>7</v>
      </c>
      <c r="K8" s="21" t="s">
        <v>8</v>
      </c>
      <c r="L8" s="22" t="s">
        <v>9</v>
      </c>
      <c r="M8" s="250"/>
      <c r="N8" s="251"/>
      <c r="O8" s="252"/>
    </row>
    <row r="9" spans="1:15" ht="27.75" thickBot="1">
      <c r="A9" s="214" t="s">
        <v>62</v>
      </c>
      <c r="B9" s="215"/>
      <c r="C9" s="216"/>
      <c r="D9" s="24"/>
      <c r="E9" s="25"/>
      <c r="F9" s="25"/>
      <c r="G9" s="26"/>
      <c r="H9" s="25"/>
      <c r="I9" s="24"/>
      <c r="J9" s="24"/>
      <c r="K9" s="25"/>
      <c r="L9" s="25"/>
      <c r="M9" s="214" t="s">
        <v>10</v>
      </c>
      <c r="N9" s="215"/>
      <c r="O9" s="216"/>
    </row>
    <row r="10" spans="1:15" ht="27.75" thickBot="1">
      <c r="A10" s="217" t="s">
        <v>11</v>
      </c>
      <c r="B10" s="218"/>
      <c r="C10" s="218"/>
      <c r="D10" s="221" t="s">
        <v>93</v>
      </c>
      <c r="E10" s="222"/>
      <c r="F10" s="222"/>
      <c r="G10" s="223"/>
      <c r="H10" s="28"/>
      <c r="I10" s="221" t="s">
        <v>76</v>
      </c>
      <c r="J10" s="222"/>
      <c r="K10" s="222"/>
      <c r="L10" s="223"/>
      <c r="M10" s="219" t="s">
        <v>12</v>
      </c>
      <c r="N10" s="219"/>
      <c r="O10" s="220"/>
    </row>
    <row r="11" spans="1:15" ht="27.75" thickBot="1">
      <c r="A11" s="29" t="s">
        <v>13</v>
      </c>
      <c r="B11" s="30"/>
      <c r="C11" s="30"/>
      <c r="D11" s="31">
        <v>2.7</v>
      </c>
      <c r="E11" s="32">
        <v>1.8</v>
      </c>
      <c r="F11" s="32">
        <v>2</v>
      </c>
      <c r="G11" s="33">
        <f>SUM(D11:F11)</f>
        <v>6.5</v>
      </c>
      <c r="H11" s="34">
        <f>ROUND(G11-L11,2)/L11*100</f>
        <v>-87.85046728971963</v>
      </c>
      <c r="I11" s="35">
        <v>27</v>
      </c>
      <c r="J11" s="36">
        <v>13.5</v>
      </c>
      <c r="K11" s="36">
        <v>13</v>
      </c>
      <c r="L11" s="33">
        <f>SUM(I11:K11)</f>
        <v>53.5</v>
      </c>
      <c r="M11" s="37"/>
      <c r="N11" s="38"/>
      <c r="O11" s="39" t="s">
        <v>14</v>
      </c>
    </row>
    <row r="12" spans="1:15" ht="27.75" thickBot="1">
      <c r="A12" s="29"/>
      <c r="B12" s="30"/>
      <c r="C12" s="30"/>
      <c r="D12" s="253"/>
      <c r="E12" s="253"/>
      <c r="F12" s="253"/>
      <c r="G12" s="253"/>
      <c r="H12" s="40"/>
      <c r="I12" s="253"/>
      <c r="J12" s="253"/>
      <c r="K12" s="253"/>
      <c r="L12" s="253"/>
      <c r="M12" s="37"/>
      <c r="N12" s="38"/>
      <c r="O12" s="39"/>
    </row>
    <row r="13" spans="1:15" ht="27.75" thickBot="1">
      <c r="A13" s="29" t="s">
        <v>15</v>
      </c>
      <c r="B13" s="44"/>
      <c r="C13" s="44"/>
      <c r="D13" s="31">
        <f>SUM(D14:D15)</f>
        <v>0.5</v>
      </c>
      <c r="E13" s="32">
        <f>SUM(E14:E15)</f>
        <v>1.5</v>
      </c>
      <c r="F13" s="32">
        <f>SUM(F14:F15)</f>
        <v>0.1</v>
      </c>
      <c r="G13" s="33">
        <f>SUM(D13:F13)</f>
        <v>2.1</v>
      </c>
      <c r="H13" s="45" t="s">
        <v>59</v>
      </c>
      <c r="I13" s="31">
        <f>SUM(I14:I15)</f>
        <v>3.3000000000000003</v>
      </c>
      <c r="J13" s="32">
        <f>SUM(J14:J15)</f>
        <v>1.3</v>
      </c>
      <c r="K13" s="32">
        <f>SUM(K14:K15)</f>
        <v>1.2</v>
      </c>
      <c r="L13" s="33">
        <f>SUM(I13:K13)</f>
        <v>5.800000000000001</v>
      </c>
      <c r="M13" s="46"/>
      <c r="N13" s="37"/>
      <c r="O13" s="39" t="s">
        <v>16</v>
      </c>
    </row>
    <row r="14" spans="1:15" ht="27">
      <c r="A14" s="29"/>
      <c r="B14" s="47" t="s">
        <v>68</v>
      </c>
      <c r="C14" s="48"/>
      <c r="D14" s="49">
        <v>0.1</v>
      </c>
      <c r="E14" s="50">
        <v>0.1</v>
      </c>
      <c r="F14" s="51">
        <v>0.1</v>
      </c>
      <c r="G14" s="52">
        <f>SUM(D14:F14)</f>
        <v>0.30000000000000004</v>
      </c>
      <c r="H14" s="53">
        <f>ROUND(G14-L14,2)/L14*100</f>
        <v>-94.73684210526316</v>
      </c>
      <c r="I14" s="54">
        <v>3.2</v>
      </c>
      <c r="J14" s="55">
        <v>1.3</v>
      </c>
      <c r="K14" s="56">
        <v>1.2</v>
      </c>
      <c r="L14" s="52">
        <f>SUM(I14:K14)</f>
        <v>5.7</v>
      </c>
      <c r="M14" s="57"/>
      <c r="N14" s="58" t="s">
        <v>105</v>
      </c>
      <c r="O14" s="59"/>
    </row>
    <row r="15" spans="1:15" ht="27.75" thickBot="1">
      <c r="A15" s="29"/>
      <c r="B15" s="60" t="s">
        <v>17</v>
      </c>
      <c r="C15" s="61"/>
      <c r="D15" s="62">
        <v>0.4</v>
      </c>
      <c r="E15" s="63">
        <v>1.4</v>
      </c>
      <c r="F15" s="64">
        <v>0</v>
      </c>
      <c r="G15" s="65">
        <f>SUM(D15:F15)</f>
        <v>1.7999999999999998</v>
      </c>
      <c r="H15" s="66" t="s">
        <v>59</v>
      </c>
      <c r="I15" s="67">
        <v>0.1</v>
      </c>
      <c r="J15" s="68">
        <v>0</v>
      </c>
      <c r="K15" s="69">
        <v>0</v>
      </c>
      <c r="L15" s="65">
        <f>SUM(I15:K15)</f>
        <v>0.1</v>
      </c>
      <c r="M15" s="244" t="s">
        <v>87</v>
      </c>
      <c r="N15" s="245"/>
      <c r="O15" s="70"/>
    </row>
    <row r="16" spans="1:15" ht="9" customHeight="1" thickBot="1">
      <c r="A16" s="29"/>
      <c r="B16" s="38"/>
      <c r="C16" s="38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2"/>
      <c r="O16" s="59"/>
    </row>
    <row r="17" spans="1:15" ht="27.75" thickBot="1">
      <c r="A17" s="29" t="s">
        <v>18</v>
      </c>
      <c r="B17" s="73"/>
      <c r="C17" s="44"/>
      <c r="D17" s="74">
        <f>SUM(D19:D25)</f>
        <v>1.8</v>
      </c>
      <c r="E17" s="32">
        <f>SUM(E19:E25)</f>
        <v>2.6</v>
      </c>
      <c r="F17" s="75">
        <f>SUM(F19:F25)</f>
        <v>0.3</v>
      </c>
      <c r="G17" s="33">
        <f>SUM(D17:F17)</f>
        <v>4.7</v>
      </c>
      <c r="H17" s="76">
        <f>ROUND((G17-L17)/L17*100,2)</f>
        <v>-2.08</v>
      </c>
      <c r="I17" s="74">
        <f>SUM(I19:I25)</f>
        <v>1.7</v>
      </c>
      <c r="J17" s="32">
        <f>SUM(J19:J25)</f>
        <v>2.9</v>
      </c>
      <c r="K17" s="75">
        <f>SUM(K19:K25)</f>
        <v>0.2</v>
      </c>
      <c r="L17" s="33">
        <f>SUM(I17:K17)</f>
        <v>4.8</v>
      </c>
      <c r="M17" s="37"/>
      <c r="N17" s="37"/>
      <c r="O17" s="39" t="s">
        <v>19</v>
      </c>
    </row>
    <row r="18" spans="1:15" ht="27">
      <c r="A18" s="29"/>
      <c r="B18" s="77" t="s">
        <v>20</v>
      </c>
      <c r="C18" s="78"/>
      <c r="D18" s="79">
        <f>SUM(D19:D22)</f>
        <v>1.8</v>
      </c>
      <c r="E18" s="80">
        <f>SUM(E19:E22)</f>
        <v>2.6</v>
      </c>
      <c r="F18" s="81">
        <f>SUM(F19:F22)</f>
        <v>0.3</v>
      </c>
      <c r="G18" s="82">
        <f>SUM(D18:F18)</f>
        <v>4.7</v>
      </c>
      <c r="H18" s="53">
        <f>ROUND(G18-L18,2)/L18*100</f>
        <v>-2.0833333333333335</v>
      </c>
      <c r="I18" s="79">
        <f>SUM(I19:I22)</f>
        <v>1.7</v>
      </c>
      <c r="J18" s="80">
        <f>SUM(J19:J22)</f>
        <v>2.9</v>
      </c>
      <c r="K18" s="81">
        <f>SUM(K19:K22)</f>
        <v>0.2</v>
      </c>
      <c r="L18" s="82">
        <f>SUM(I18:K18)</f>
        <v>4.8</v>
      </c>
      <c r="M18" s="83"/>
      <c r="N18" s="84" t="s">
        <v>21</v>
      </c>
      <c r="O18" s="39"/>
    </row>
    <row r="19" spans="1:15" ht="27">
      <c r="A19" s="29"/>
      <c r="B19" s="85"/>
      <c r="C19" s="47" t="s">
        <v>22</v>
      </c>
      <c r="D19" s="86">
        <v>1.8</v>
      </c>
      <c r="E19" s="87">
        <v>0.8</v>
      </c>
      <c r="F19" s="88">
        <v>0.3</v>
      </c>
      <c r="G19" s="89">
        <f>SUM(D19:F19)</f>
        <v>2.9</v>
      </c>
      <c r="H19" s="90">
        <f>ROUND(G19-L19,2)/L19*100</f>
        <v>3.571428571428572</v>
      </c>
      <c r="I19" s="86">
        <v>1.4</v>
      </c>
      <c r="J19" s="87">
        <v>1.2</v>
      </c>
      <c r="K19" s="88">
        <v>0.2</v>
      </c>
      <c r="L19" s="89">
        <f>SUM(I19:K19)</f>
        <v>2.8</v>
      </c>
      <c r="M19" s="91" t="s">
        <v>88</v>
      </c>
      <c r="N19" s="92"/>
      <c r="O19" s="59"/>
    </row>
    <row r="20" spans="1:15" ht="27">
      <c r="A20" s="29"/>
      <c r="B20" s="93"/>
      <c r="C20" s="94" t="s">
        <v>23</v>
      </c>
      <c r="D20" s="49">
        <v>0</v>
      </c>
      <c r="E20" s="50">
        <v>1.8</v>
      </c>
      <c r="F20" s="51">
        <v>0</v>
      </c>
      <c r="G20" s="52">
        <f aca="true" t="shared" si="0" ref="G20:G25">SUM(D20:F20)</f>
        <v>1.8</v>
      </c>
      <c r="H20" s="53">
        <f>ROUND(G20-L20,2)/L20*100</f>
        <v>-10</v>
      </c>
      <c r="I20" s="49">
        <v>0.3</v>
      </c>
      <c r="J20" s="50">
        <v>1.7</v>
      </c>
      <c r="K20" s="51">
        <v>0</v>
      </c>
      <c r="L20" s="52">
        <f aca="true" t="shared" si="1" ref="L20:L25">SUM(I20:K20)</f>
        <v>2</v>
      </c>
      <c r="M20" s="95" t="s">
        <v>24</v>
      </c>
      <c r="N20" s="92"/>
      <c r="O20" s="59"/>
    </row>
    <row r="21" spans="1:15" ht="27">
      <c r="A21" s="29"/>
      <c r="B21" s="93"/>
      <c r="C21" s="94" t="s">
        <v>79</v>
      </c>
      <c r="D21" s="49">
        <v>0</v>
      </c>
      <c r="E21" s="50">
        <v>0</v>
      </c>
      <c r="F21" s="51">
        <v>0</v>
      </c>
      <c r="G21" s="52">
        <f t="shared" si="0"/>
        <v>0</v>
      </c>
      <c r="H21" s="53">
        <v>0</v>
      </c>
      <c r="I21" s="96">
        <v>0</v>
      </c>
      <c r="J21" s="97">
        <v>0</v>
      </c>
      <c r="K21" s="98">
        <v>0</v>
      </c>
      <c r="L21" s="52">
        <f t="shared" si="1"/>
        <v>0</v>
      </c>
      <c r="M21" s="99" t="s">
        <v>80</v>
      </c>
      <c r="N21" s="92"/>
      <c r="O21" s="59"/>
    </row>
    <row r="22" spans="1:15" ht="27">
      <c r="A22" s="29"/>
      <c r="B22" s="93"/>
      <c r="C22" s="100" t="s">
        <v>25</v>
      </c>
      <c r="D22" s="101">
        <v>0</v>
      </c>
      <c r="E22" s="102">
        <v>0</v>
      </c>
      <c r="F22" s="103">
        <v>0</v>
      </c>
      <c r="G22" s="52">
        <f t="shared" si="0"/>
        <v>0</v>
      </c>
      <c r="H22" s="104">
        <v>0</v>
      </c>
      <c r="I22" s="101">
        <v>0</v>
      </c>
      <c r="J22" s="102">
        <v>0</v>
      </c>
      <c r="K22" s="103">
        <v>0</v>
      </c>
      <c r="L22" s="52">
        <f t="shared" si="1"/>
        <v>0</v>
      </c>
      <c r="M22" s="105" t="s">
        <v>26</v>
      </c>
      <c r="N22" s="106"/>
      <c r="O22" s="59"/>
    </row>
    <row r="23" spans="1:15" ht="27">
      <c r="A23" s="29"/>
      <c r="B23" s="107" t="s">
        <v>27</v>
      </c>
      <c r="C23" s="108"/>
      <c r="D23" s="49">
        <v>0</v>
      </c>
      <c r="E23" s="50">
        <v>0</v>
      </c>
      <c r="F23" s="51">
        <v>0</v>
      </c>
      <c r="G23" s="89">
        <f t="shared" si="0"/>
        <v>0</v>
      </c>
      <c r="H23" s="90">
        <v>0</v>
      </c>
      <c r="I23" s="49">
        <v>0</v>
      </c>
      <c r="J23" s="50">
        <v>0</v>
      </c>
      <c r="K23" s="51">
        <v>0</v>
      </c>
      <c r="L23" s="89">
        <f t="shared" si="1"/>
        <v>0</v>
      </c>
      <c r="M23" s="72"/>
      <c r="N23" s="106" t="s">
        <v>28</v>
      </c>
      <c r="O23" s="59"/>
    </row>
    <row r="24" spans="1:15" ht="27">
      <c r="A24" s="29"/>
      <c r="B24" s="107" t="s">
        <v>91</v>
      </c>
      <c r="C24" s="108"/>
      <c r="D24" s="49">
        <v>0</v>
      </c>
      <c r="E24" s="50">
        <v>0</v>
      </c>
      <c r="F24" s="51">
        <v>0</v>
      </c>
      <c r="G24" s="52">
        <f t="shared" si="0"/>
        <v>0</v>
      </c>
      <c r="H24" s="53">
        <v>0</v>
      </c>
      <c r="I24" s="49">
        <v>0</v>
      </c>
      <c r="J24" s="50">
        <v>0</v>
      </c>
      <c r="K24" s="51">
        <v>0</v>
      </c>
      <c r="L24" s="52">
        <f t="shared" si="1"/>
        <v>0</v>
      </c>
      <c r="M24" s="109"/>
      <c r="N24" s="106" t="s">
        <v>29</v>
      </c>
      <c r="O24" s="59"/>
    </row>
    <row r="25" spans="1:15" ht="27.75" thickBot="1">
      <c r="A25" s="29"/>
      <c r="B25" s="110" t="s">
        <v>30</v>
      </c>
      <c r="C25" s="111"/>
      <c r="D25" s="62">
        <v>0</v>
      </c>
      <c r="E25" s="63">
        <v>0</v>
      </c>
      <c r="F25" s="64">
        <v>0</v>
      </c>
      <c r="G25" s="65">
        <f t="shared" si="0"/>
        <v>0</v>
      </c>
      <c r="H25" s="112">
        <v>0</v>
      </c>
      <c r="I25" s="62">
        <v>0</v>
      </c>
      <c r="J25" s="63">
        <v>0</v>
      </c>
      <c r="K25" s="64">
        <v>0</v>
      </c>
      <c r="L25" s="65">
        <f t="shared" si="1"/>
        <v>0</v>
      </c>
      <c r="M25" s="113"/>
      <c r="N25" s="114" t="s">
        <v>31</v>
      </c>
      <c r="O25" s="59"/>
    </row>
    <row r="26" spans="1:15" ht="9" customHeight="1">
      <c r="A26" s="29"/>
      <c r="B26" s="30"/>
      <c r="C26" s="30"/>
      <c r="D26" s="115"/>
      <c r="E26" s="115"/>
      <c r="F26" s="115"/>
      <c r="G26" s="115"/>
      <c r="H26" s="71"/>
      <c r="I26" s="115"/>
      <c r="J26" s="115"/>
      <c r="K26" s="115"/>
      <c r="L26" s="115"/>
      <c r="M26" s="37"/>
      <c r="N26" s="37"/>
      <c r="O26" s="39"/>
    </row>
    <row r="27" spans="1:15" ht="27.75" thickBot="1">
      <c r="A27" s="29" t="s">
        <v>56</v>
      </c>
      <c r="B27" s="44"/>
      <c r="C27" s="44"/>
      <c r="D27" s="116"/>
      <c r="E27" s="116"/>
      <c r="F27" s="116"/>
      <c r="G27" s="116"/>
      <c r="H27" s="117"/>
      <c r="I27" s="116"/>
      <c r="J27" s="116"/>
      <c r="K27" s="116"/>
      <c r="L27" s="116"/>
      <c r="M27" s="38"/>
      <c r="N27" s="38"/>
      <c r="O27" s="118" t="s">
        <v>57</v>
      </c>
    </row>
    <row r="28" spans="1:15" ht="27.75" thickBot="1">
      <c r="A28" s="29"/>
      <c r="B28" s="77" t="s">
        <v>32</v>
      </c>
      <c r="C28" s="119"/>
      <c r="D28" s="74">
        <f>SUM(D29:D30)</f>
        <v>0.4</v>
      </c>
      <c r="E28" s="32">
        <f>SUM(E29:E30)</f>
        <v>0</v>
      </c>
      <c r="F28" s="75">
        <f>SUM(F29:F30)</f>
        <v>0.3</v>
      </c>
      <c r="G28" s="33">
        <f>SUM(D28:F28)</f>
        <v>0.7</v>
      </c>
      <c r="H28" s="45" t="s">
        <v>59</v>
      </c>
      <c r="I28" s="74">
        <f>SUM(I29:I30)</f>
        <v>1.4</v>
      </c>
      <c r="J28" s="32">
        <f>SUM(J29:J30)</f>
        <v>0.5</v>
      </c>
      <c r="K28" s="75">
        <f>SUM(K29:K30)</f>
        <v>0.9</v>
      </c>
      <c r="L28" s="33">
        <f>SUM(I28:K28)</f>
        <v>2.8</v>
      </c>
      <c r="M28" s="57"/>
      <c r="N28" s="84" t="s">
        <v>65</v>
      </c>
      <c r="O28" s="39"/>
    </row>
    <row r="29" spans="1:15" ht="27">
      <c r="A29" s="29"/>
      <c r="B29" s="120"/>
      <c r="C29" s="121" t="s">
        <v>33</v>
      </c>
      <c r="D29" s="122">
        <v>0.1</v>
      </c>
      <c r="E29" s="51">
        <v>0</v>
      </c>
      <c r="F29" s="51">
        <v>0.3</v>
      </c>
      <c r="G29" s="52">
        <f>SUM(D29:F29)</f>
        <v>0.4</v>
      </c>
      <c r="H29" s="123" t="s">
        <v>59</v>
      </c>
      <c r="I29" s="122">
        <v>0</v>
      </c>
      <c r="J29" s="51">
        <v>0.1</v>
      </c>
      <c r="K29" s="51">
        <v>0.9</v>
      </c>
      <c r="L29" s="52">
        <f>SUM(I29:K29)</f>
        <v>1</v>
      </c>
      <c r="M29" s="91" t="s">
        <v>34</v>
      </c>
      <c r="N29" s="124"/>
      <c r="O29" s="39"/>
    </row>
    <row r="30" spans="1:15" ht="27.75" thickBot="1">
      <c r="A30" s="29"/>
      <c r="B30" s="125"/>
      <c r="C30" s="126" t="s">
        <v>35</v>
      </c>
      <c r="D30" s="127">
        <v>0.3</v>
      </c>
      <c r="E30" s="64">
        <v>0</v>
      </c>
      <c r="F30" s="64">
        <v>0</v>
      </c>
      <c r="G30" s="65">
        <f>SUM(D30:F30)</f>
        <v>0.3</v>
      </c>
      <c r="H30" s="128" t="s">
        <v>59</v>
      </c>
      <c r="I30" s="127">
        <v>1.4</v>
      </c>
      <c r="J30" s="64">
        <v>0.4</v>
      </c>
      <c r="K30" s="64">
        <v>0</v>
      </c>
      <c r="L30" s="65">
        <f>SUM(I30:K30)</f>
        <v>1.7999999999999998</v>
      </c>
      <c r="M30" s="105" t="s">
        <v>36</v>
      </c>
      <c r="N30" s="129"/>
      <c r="O30" s="39"/>
    </row>
    <row r="31" spans="1:15" ht="9" customHeight="1" thickBot="1">
      <c r="A31" s="29"/>
      <c r="B31" s="108"/>
      <c r="C31" s="108"/>
      <c r="D31" s="115"/>
      <c r="E31" s="115"/>
      <c r="F31" s="115"/>
      <c r="G31" s="115"/>
      <c r="H31" s="130"/>
      <c r="I31" s="115"/>
      <c r="J31" s="115"/>
      <c r="K31" s="115"/>
      <c r="L31" s="115"/>
      <c r="M31" s="72"/>
      <c r="N31" s="72"/>
      <c r="O31" s="59"/>
    </row>
    <row r="32" spans="1:15" ht="27.75" thickBot="1">
      <c r="A32" s="131" t="s">
        <v>37</v>
      </c>
      <c r="B32" s="30"/>
      <c r="C32" s="30"/>
      <c r="D32" s="74">
        <f>SUM(D33:D34)</f>
        <v>-0.8</v>
      </c>
      <c r="E32" s="32">
        <f>SUM(E33:E34)</f>
        <v>-0.6</v>
      </c>
      <c r="F32" s="32">
        <f>SUM(F33:F34)</f>
        <v>0.1</v>
      </c>
      <c r="G32" s="33">
        <f>SUM(D32:F32)</f>
        <v>-1.2999999999999998</v>
      </c>
      <c r="H32" s="45" t="s">
        <v>59</v>
      </c>
      <c r="I32" s="74">
        <f>SUM(I33:I34)</f>
        <v>4.1</v>
      </c>
      <c r="J32" s="32">
        <f>SUM(J33:J34)</f>
        <v>-2.1</v>
      </c>
      <c r="K32" s="32">
        <f>SUM(K33:K34)</f>
        <v>2.3</v>
      </c>
      <c r="L32" s="33">
        <f>SUM(I32:K32)</f>
        <v>4.299999999999999</v>
      </c>
      <c r="M32" s="37"/>
      <c r="N32" s="37"/>
      <c r="O32" s="39" t="s">
        <v>38</v>
      </c>
    </row>
    <row r="33" spans="1:15" ht="27">
      <c r="A33" s="29"/>
      <c r="B33" s="47" t="s">
        <v>69</v>
      </c>
      <c r="C33" s="48"/>
      <c r="D33" s="122">
        <v>-0.6</v>
      </c>
      <c r="E33" s="51">
        <v>-0.3</v>
      </c>
      <c r="F33" s="51">
        <v>-0.1</v>
      </c>
      <c r="G33" s="52">
        <f>SUM(D33:F33)</f>
        <v>-0.9999999999999999</v>
      </c>
      <c r="H33" s="123" t="s">
        <v>59</v>
      </c>
      <c r="I33" s="122">
        <v>0.1</v>
      </c>
      <c r="J33" s="51">
        <v>0.3</v>
      </c>
      <c r="K33" s="51">
        <v>0</v>
      </c>
      <c r="L33" s="52">
        <f>SUM(I33:K33)</f>
        <v>0.4</v>
      </c>
      <c r="M33" s="57"/>
      <c r="N33" s="58" t="s">
        <v>77</v>
      </c>
      <c r="O33" s="59"/>
    </row>
    <row r="34" spans="1:15" ht="27.75" thickBot="1">
      <c r="A34" s="29"/>
      <c r="B34" s="132" t="s">
        <v>39</v>
      </c>
      <c r="C34" s="133"/>
      <c r="D34" s="127">
        <v>-0.2</v>
      </c>
      <c r="E34" s="64">
        <v>-0.3</v>
      </c>
      <c r="F34" s="64">
        <v>0.2</v>
      </c>
      <c r="G34" s="65">
        <f>SUM(D34:F34)</f>
        <v>-0.3</v>
      </c>
      <c r="H34" s="66" t="s">
        <v>59</v>
      </c>
      <c r="I34" s="127">
        <v>4</v>
      </c>
      <c r="J34" s="64">
        <v>-2.4</v>
      </c>
      <c r="K34" s="64">
        <v>2.3</v>
      </c>
      <c r="L34" s="65">
        <f>SUM(I34:K34)</f>
        <v>3.9</v>
      </c>
      <c r="M34" s="134"/>
      <c r="N34" s="3" t="s">
        <v>89</v>
      </c>
      <c r="O34" s="59"/>
    </row>
    <row r="35" spans="1:15" ht="9" customHeight="1" thickBot="1">
      <c r="A35" s="29"/>
      <c r="B35" s="135"/>
      <c r="C35" s="38"/>
      <c r="D35" s="115"/>
      <c r="E35" s="115"/>
      <c r="F35" s="115"/>
      <c r="G35" s="136"/>
      <c r="H35" s="137"/>
      <c r="I35" s="115"/>
      <c r="J35" s="115"/>
      <c r="K35" s="115"/>
      <c r="L35" s="136"/>
      <c r="M35" s="138"/>
      <c r="N35" s="138"/>
      <c r="O35" s="59"/>
    </row>
    <row r="36" spans="1:15" ht="27.75" thickBot="1">
      <c r="A36" s="42"/>
      <c r="B36" s="43"/>
      <c r="C36" s="43"/>
      <c r="D36" s="225" t="s">
        <v>99</v>
      </c>
      <c r="E36" s="225"/>
      <c r="F36" s="225"/>
      <c r="G36" s="225"/>
      <c r="H36" s="139"/>
      <c r="I36" s="225" t="s">
        <v>100</v>
      </c>
      <c r="J36" s="225"/>
      <c r="K36" s="225"/>
      <c r="L36" s="225"/>
      <c r="M36" s="140"/>
      <c r="N36" s="140"/>
      <c r="O36" s="141"/>
    </row>
    <row r="37" spans="1:15" ht="27.75" thickBot="1">
      <c r="A37" s="142" t="s">
        <v>40</v>
      </c>
      <c r="B37" s="143"/>
      <c r="C37" s="143"/>
      <c r="D37" s="74">
        <f>SUM(D11+D13-D17-D28-D32)</f>
        <v>1.8</v>
      </c>
      <c r="E37" s="32">
        <f>SUM(E11+E13-E17-E28-E32)</f>
        <v>1.2999999999999998</v>
      </c>
      <c r="F37" s="32">
        <f>SUM(F11+F13-F17-F28-F32)</f>
        <v>1.4</v>
      </c>
      <c r="G37" s="33">
        <f>SUM(D37:F37)</f>
        <v>4.5</v>
      </c>
      <c r="H37" s="34">
        <f>ROUND(G37-L37,2)/L37*100</f>
        <v>-90.50632911392404</v>
      </c>
      <c r="I37" s="74">
        <f>SUM(I11+I13-I17-I28-I32)</f>
        <v>23.1</v>
      </c>
      <c r="J37" s="32">
        <f>SUM(J11+J13-J17-J28-J32)</f>
        <v>13.5</v>
      </c>
      <c r="K37" s="75">
        <f>SUM(K11+K13-K17-K28-K32)</f>
        <v>10.8</v>
      </c>
      <c r="L37" s="33">
        <f>SUM(I37:K37)</f>
        <v>47.400000000000006</v>
      </c>
      <c r="M37" s="201" t="s">
        <v>41</v>
      </c>
      <c r="N37" s="202"/>
      <c r="O37" s="242"/>
    </row>
    <row r="38" spans="1:15" ht="9" customHeight="1" thickBot="1">
      <c r="A38" s="145"/>
      <c r="B38" s="27"/>
      <c r="C38" s="27"/>
      <c r="D38" s="224"/>
      <c r="E38" s="224"/>
      <c r="F38" s="224"/>
      <c r="G38" s="224"/>
      <c r="H38" s="146"/>
      <c r="I38" s="224"/>
      <c r="J38" s="224"/>
      <c r="K38" s="224"/>
      <c r="L38" s="224"/>
      <c r="M38" s="243"/>
      <c r="N38" s="243"/>
      <c r="O38" s="148"/>
    </row>
    <row r="39" spans="1:15" ht="27.75" thickBot="1">
      <c r="A39" s="131" t="s">
        <v>94</v>
      </c>
      <c r="B39" s="30"/>
      <c r="C39" s="30"/>
      <c r="D39" s="149">
        <f>SUM(D40:D41)</f>
        <v>1.8</v>
      </c>
      <c r="E39" s="150">
        <f>SUM(E40:E41)</f>
        <v>1.3</v>
      </c>
      <c r="F39" s="150">
        <f>SUM(F40:F41)</f>
        <v>1.4</v>
      </c>
      <c r="G39" s="151">
        <f>SUM(D39:F39)</f>
        <v>4.5</v>
      </c>
      <c r="H39" s="76">
        <f>ROUND(G39-L39,2)/L39*100</f>
        <v>-90.50632911392405</v>
      </c>
      <c r="I39" s="149">
        <f>SUM(I40:I41)</f>
        <v>23.1</v>
      </c>
      <c r="J39" s="150">
        <f>SUM(J40:J41)</f>
        <v>13.5</v>
      </c>
      <c r="K39" s="150">
        <f>SUM(K40:K41)</f>
        <v>10.799999999999999</v>
      </c>
      <c r="L39" s="151">
        <f>SUM(I39:K39)</f>
        <v>47.4</v>
      </c>
      <c r="M39" s="37"/>
      <c r="N39" s="37"/>
      <c r="O39" s="39" t="s">
        <v>70</v>
      </c>
    </row>
    <row r="40" spans="1:15" ht="27">
      <c r="A40" s="152"/>
      <c r="B40" s="47" t="s">
        <v>42</v>
      </c>
      <c r="C40" s="48"/>
      <c r="D40" s="49">
        <v>0.9</v>
      </c>
      <c r="E40" s="50">
        <v>0.2</v>
      </c>
      <c r="F40" s="51">
        <v>0.4</v>
      </c>
      <c r="G40" s="153">
        <f>SUM(D40:F40)</f>
        <v>1.5</v>
      </c>
      <c r="H40" s="53">
        <f>ROUND(G40-L40,2)/L40*100</f>
        <v>-96.03174603174604</v>
      </c>
      <c r="I40" s="49">
        <v>20.8</v>
      </c>
      <c r="J40" s="50">
        <v>8.8</v>
      </c>
      <c r="K40" s="51">
        <v>8.2</v>
      </c>
      <c r="L40" s="153">
        <f>SUM(I40:K40)</f>
        <v>37.8</v>
      </c>
      <c r="M40" s="57"/>
      <c r="N40" s="58" t="s">
        <v>61</v>
      </c>
      <c r="O40" s="148"/>
    </row>
    <row r="41" spans="1:15" ht="27.75" thickBot="1">
      <c r="A41" s="152"/>
      <c r="B41" s="132" t="s">
        <v>43</v>
      </c>
      <c r="C41" s="133"/>
      <c r="D41" s="62">
        <v>0.9</v>
      </c>
      <c r="E41" s="63">
        <v>1.1</v>
      </c>
      <c r="F41" s="64">
        <v>1</v>
      </c>
      <c r="G41" s="154">
        <f>SUM(D41:F41)</f>
        <v>3</v>
      </c>
      <c r="H41" s="155">
        <f>ROUND(G41-L41,2)/L41*100</f>
        <v>-68.75</v>
      </c>
      <c r="I41" s="62">
        <v>2.3</v>
      </c>
      <c r="J41" s="63">
        <v>4.7</v>
      </c>
      <c r="K41" s="64">
        <v>2.6</v>
      </c>
      <c r="L41" s="154">
        <f>SUM(I41:K41)</f>
        <v>9.6</v>
      </c>
      <c r="M41" s="134"/>
      <c r="N41" s="3" t="s">
        <v>44</v>
      </c>
      <c r="O41" s="148"/>
    </row>
    <row r="42" spans="1:15" ht="9" customHeight="1" thickBot="1">
      <c r="A42" s="142"/>
      <c r="B42" s="143"/>
      <c r="C42" s="143"/>
      <c r="D42" s="156"/>
      <c r="E42" s="156"/>
      <c r="F42" s="156"/>
      <c r="G42" s="156"/>
      <c r="H42" s="123"/>
      <c r="I42" s="156"/>
      <c r="J42" s="156"/>
      <c r="K42" s="156"/>
      <c r="L42" s="156"/>
      <c r="M42" s="144"/>
      <c r="N42" s="144"/>
      <c r="O42" s="157"/>
    </row>
    <row r="43" spans="1:15" ht="27.75" thickBot="1">
      <c r="A43" s="158" t="s">
        <v>73</v>
      </c>
      <c r="B43" s="159"/>
      <c r="C43" s="159"/>
      <c r="D43" s="160">
        <v>0.7</v>
      </c>
      <c r="E43" s="150">
        <v>0.7</v>
      </c>
      <c r="F43" s="150">
        <v>0.3</v>
      </c>
      <c r="G43" s="161">
        <f>SUM(D43:F43)</f>
        <v>1.7</v>
      </c>
      <c r="H43" s="34">
        <f>ROUND(G43-L43,2)/L43*100</f>
        <v>-82.47422680412372</v>
      </c>
      <c r="I43" s="160">
        <v>4.8</v>
      </c>
      <c r="J43" s="150">
        <v>3.4</v>
      </c>
      <c r="K43" s="150">
        <v>1.5</v>
      </c>
      <c r="L43" s="161">
        <f>SUM(I43:K43)</f>
        <v>9.7</v>
      </c>
      <c r="M43" s="147"/>
      <c r="N43" s="147"/>
      <c r="O43" s="162" t="s">
        <v>74</v>
      </c>
    </row>
    <row r="44" spans="1:15" ht="9" customHeight="1" thickBot="1">
      <c r="A44" s="163"/>
      <c r="B44" s="163"/>
      <c r="C44" s="163"/>
      <c r="D44" s="164"/>
      <c r="E44" s="164"/>
      <c r="F44" s="164"/>
      <c r="G44" s="164"/>
      <c r="H44" s="34"/>
      <c r="I44" s="164"/>
      <c r="J44" s="164"/>
      <c r="K44" s="164"/>
      <c r="L44" s="164"/>
      <c r="M44" s="165"/>
      <c r="N44" s="165"/>
      <c r="O44" s="166"/>
    </row>
    <row r="45" spans="1:15" ht="27">
      <c r="A45" s="158" t="s">
        <v>84</v>
      </c>
      <c r="B45" s="159" t="s">
        <v>83</v>
      </c>
      <c r="C45" s="159"/>
      <c r="D45" s="167"/>
      <c r="E45" s="168"/>
      <c r="F45" s="168"/>
      <c r="G45" s="169"/>
      <c r="H45" s="170"/>
      <c r="I45" s="167"/>
      <c r="J45" s="168"/>
      <c r="K45" s="168"/>
      <c r="L45" s="169"/>
      <c r="M45" s="198" t="s">
        <v>86</v>
      </c>
      <c r="N45" s="199"/>
      <c r="O45" s="200"/>
    </row>
    <row r="46" spans="1:15" ht="27">
      <c r="A46" s="131" t="s">
        <v>66</v>
      </c>
      <c r="B46" s="30"/>
      <c r="C46" s="30"/>
      <c r="D46" s="49"/>
      <c r="E46" s="51"/>
      <c r="F46" s="51"/>
      <c r="G46" s="171"/>
      <c r="H46" s="172"/>
      <c r="I46" s="49"/>
      <c r="J46" s="51"/>
      <c r="K46" s="51"/>
      <c r="L46" s="171"/>
      <c r="M46" s="264" t="s">
        <v>67</v>
      </c>
      <c r="N46" s="265"/>
      <c r="O46" s="266"/>
    </row>
    <row r="47" spans="1:15" ht="27">
      <c r="A47" s="131"/>
      <c r="B47" s="108" t="s">
        <v>45</v>
      </c>
      <c r="C47" s="108"/>
      <c r="D47" s="122">
        <v>0</v>
      </c>
      <c r="E47" s="51">
        <v>0</v>
      </c>
      <c r="F47" s="51">
        <v>0</v>
      </c>
      <c r="G47" s="153">
        <f>SUM(D47:F47)</f>
        <v>0</v>
      </c>
      <c r="H47" s="123" t="s">
        <v>59</v>
      </c>
      <c r="I47" s="49">
        <v>0</v>
      </c>
      <c r="J47" s="51">
        <v>0</v>
      </c>
      <c r="K47" s="51">
        <v>0</v>
      </c>
      <c r="L47" s="171">
        <f>SUM(I47:K47)</f>
        <v>0</v>
      </c>
      <c r="M47" s="262" t="s">
        <v>46</v>
      </c>
      <c r="N47" s="263"/>
      <c r="O47" s="39"/>
    </row>
    <row r="48" spans="1:15" ht="27">
      <c r="A48" s="131"/>
      <c r="B48" s="108" t="s">
        <v>47</v>
      </c>
      <c r="C48" s="108"/>
      <c r="D48" s="122">
        <v>0</v>
      </c>
      <c r="E48" s="51">
        <v>0</v>
      </c>
      <c r="F48" s="51">
        <v>0.1</v>
      </c>
      <c r="G48" s="153">
        <f>SUM(D48:F48)</f>
        <v>0.1</v>
      </c>
      <c r="H48" s="123" t="s">
        <v>59</v>
      </c>
      <c r="I48" s="49">
        <v>0</v>
      </c>
      <c r="J48" s="51">
        <v>0</v>
      </c>
      <c r="K48" s="51">
        <v>0</v>
      </c>
      <c r="L48" s="171">
        <f>SUM(I48:K48)</f>
        <v>0</v>
      </c>
      <c r="M48" s="262" t="s">
        <v>48</v>
      </c>
      <c r="N48" s="263"/>
      <c r="O48" s="39"/>
    </row>
    <row r="49" spans="1:15" ht="27">
      <c r="A49" s="131"/>
      <c r="B49" s="108" t="s">
        <v>49</v>
      </c>
      <c r="C49" s="108"/>
      <c r="D49" s="122">
        <v>0</v>
      </c>
      <c r="E49" s="51">
        <v>0</v>
      </c>
      <c r="F49" s="51">
        <v>0.1</v>
      </c>
      <c r="G49" s="153">
        <f>SUM(D49:F49)</f>
        <v>0.1</v>
      </c>
      <c r="H49" s="123" t="s">
        <v>59</v>
      </c>
      <c r="I49" s="49">
        <v>0</v>
      </c>
      <c r="J49" s="51">
        <v>0</v>
      </c>
      <c r="K49" s="51">
        <v>0</v>
      </c>
      <c r="L49" s="171">
        <f>SUM(I49:K49)</f>
        <v>0</v>
      </c>
      <c r="M49" s="262" t="s">
        <v>50</v>
      </c>
      <c r="N49" s="263"/>
      <c r="O49" s="39"/>
    </row>
    <row r="50" spans="1:15" ht="27">
      <c r="A50" s="131"/>
      <c r="B50" s="108" t="s">
        <v>51</v>
      </c>
      <c r="C50" s="108"/>
      <c r="D50" s="173">
        <v>0</v>
      </c>
      <c r="E50" s="103">
        <v>0</v>
      </c>
      <c r="F50" s="103">
        <v>0</v>
      </c>
      <c r="G50" s="174">
        <f>SUM(D50:F50)</f>
        <v>0</v>
      </c>
      <c r="H50" s="175" t="s">
        <v>59</v>
      </c>
      <c r="I50" s="101">
        <v>0</v>
      </c>
      <c r="J50" s="103">
        <v>0</v>
      </c>
      <c r="K50" s="103">
        <v>0</v>
      </c>
      <c r="L50" s="176">
        <f>SUM(I50:K50)</f>
        <v>0</v>
      </c>
      <c r="M50" s="262" t="s">
        <v>101</v>
      </c>
      <c r="N50" s="263"/>
      <c r="O50" s="39"/>
    </row>
    <row r="51" spans="1:15" ht="27.75" thickBot="1">
      <c r="A51" s="142"/>
      <c r="B51" s="108" t="s">
        <v>63</v>
      </c>
      <c r="C51" s="108"/>
      <c r="D51" s="122">
        <f>+D47+D48-D49-D50</f>
        <v>0</v>
      </c>
      <c r="E51" s="51">
        <f>+E47+E48-E49-E50</f>
        <v>0</v>
      </c>
      <c r="F51" s="51">
        <f>+F47+F48-F49-F50</f>
        <v>0</v>
      </c>
      <c r="G51" s="153">
        <f>+G47+G48-G49-G50</f>
        <v>0</v>
      </c>
      <c r="H51" s="177" t="s">
        <v>59</v>
      </c>
      <c r="I51" s="49">
        <f>+I47+I48-I49-I50</f>
        <v>0</v>
      </c>
      <c r="J51" s="51">
        <f>+J47+J48-J49-J50</f>
        <v>0</v>
      </c>
      <c r="K51" s="51">
        <f>+K47+K48-K49-K50</f>
        <v>0</v>
      </c>
      <c r="L51" s="171">
        <f>+L47+L48-L49-L50</f>
        <v>0</v>
      </c>
      <c r="M51" s="267" t="s">
        <v>64</v>
      </c>
      <c r="N51" s="263"/>
      <c r="O51" s="39"/>
    </row>
    <row r="52" spans="1:15" ht="9" customHeight="1">
      <c r="A52" s="268"/>
      <c r="B52" s="269"/>
      <c r="C52" s="269"/>
      <c r="D52" s="178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1"/>
    </row>
    <row r="53" spans="1:15" ht="27">
      <c r="A53" s="254" t="s">
        <v>52</v>
      </c>
      <c r="B53" s="255"/>
      <c r="C53" s="255"/>
      <c r="D53" s="256"/>
      <c r="E53" s="256"/>
      <c r="F53" s="256"/>
      <c r="G53" s="256"/>
      <c r="H53" s="180" t="s">
        <v>58</v>
      </c>
      <c r="I53" s="257" t="s">
        <v>53</v>
      </c>
      <c r="J53" s="258"/>
      <c r="K53" s="258"/>
      <c r="L53" s="258"/>
      <c r="M53" s="258"/>
      <c r="N53" s="258"/>
      <c r="O53" s="259"/>
    </row>
    <row r="54" spans="1:15" ht="27">
      <c r="A54" s="179" t="s">
        <v>54</v>
      </c>
      <c r="B54" s="108"/>
      <c r="C54" s="108"/>
      <c r="D54" s="41"/>
      <c r="E54" s="181"/>
      <c r="F54" s="181"/>
      <c r="G54" s="181"/>
      <c r="H54" s="182" t="s">
        <v>60</v>
      </c>
      <c r="I54" s="181"/>
      <c r="J54" s="257" t="s">
        <v>55</v>
      </c>
      <c r="K54" s="260"/>
      <c r="L54" s="260"/>
      <c r="M54" s="260"/>
      <c r="N54" s="260"/>
      <c r="O54" s="261"/>
    </row>
    <row r="55" spans="1:15" ht="27">
      <c r="A55" s="179"/>
      <c r="B55" s="108"/>
      <c r="C55" s="108"/>
      <c r="D55" s="41"/>
      <c r="E55" s="41"/>
      <c r="F55" s="41"/>
      <c r="G55" s="183" t="s">
        <v>102</v>
      </c>
      <c r="H55" s="130">
        <v>454</v>
      </c>
      <c r="I55" s="184" t="s">
        <v>103</v>
      </c>
      <c r="J55" s="41"/>
      <c r="K55" s="41"/>
      <c r="L55" s="41"/>
      <c r="M55" s="41"/>
      <c r="N55" s="41"/>
      <c r="O55" s="148"/>
    </row>
    <row r="56" spans="1:15" ht="27">
      <c r="A56" s="179"/>
      <c r="B56" s="108"/>
      <c r="C56" s="108"/>
      <c r="D56" s="41"/>
      <c r="E56" s="41"/>
      <c r="F56" s="41"/>
      <c r="G56" s="183" t="s">
        <v>81</v>
      </c>
      <c r="H56" s="130">
        <v>643</v>
      </c>
      <c r="I56" s="184" t="s">
        <v>82</v>
      </c>
      <c r="J56" s="41"/>
      <c r="K56" s="185"/>
      <c r="L56" s="185"/>
      <c r="M56" s="185"/>
      <c r="N56" s="185"/>
      <c r="O56" s="186"/>
    </row>
    <row r="57" spans="1:15" ht="27">
      <c r="A57" s="179"/>
      <c r="B57" s="108"/>
      <c r="C57" s="108"/>
      <c r="D57" s="41"/>
      <c r="E57" s="41"/>
      <c r="F57" s="41"/>
      <c r="G57" s="183" t="s">
        <v>95</v>
      </c>
      <c r="H57" s="130">
        <v>255</v>
      </c>
      <c r="I57" s="187" t="s">
        <v>96</v>
      </c>
      <c r="J57" s="41"/>
      <c r="K57" s="185"/>
      <c r="L57" s="185"/>
      <c r="M57" s="185"/>
      <c r="N57" s="185"/>
      <c r="O57" s="186"/>
    </row>
    <row r="58" spans="1:15" ht="27">
      <c r="A58" s="179"/>
      <c r="B58" s="108"/>
      <c r="C58" s="108"/>
      <c r="D58" s="130"/>
      <c r="E58" s="188"/>
      <c r="F58" s="189"/>
      <c r="G58" s="189"/>
      <c r="H58" s="189"/>
      <c r="I58" s="190"/>
      <c r="J58" s="189"/>
      <c r="K58" s="185"/>
      <c r="L58" s="185"/>
      <c r="M58" s="185"/>
      <c r="N58" s="185"/>
      <c r="O58" s="186"/>
    </row>
    <row r="59" spans="1:15" ht="27">
      <c r="A59" s="13" t="s">
        <v>71</v>
      </c>
      <c r="B59" s="1"/>
      <c r="C59" s="4"/>
      <c r="D59" s="2"/>
      <c r="E59" s="2"/>
      <c r="F59" s="2"/>
      <c r="G59" s="2"/>
      <c r="H59" s="5" t="s">
        <v>72</v>
      </c>
      <c r="I59" s="2"/>
      <c r="J59" s="2"/>
      <c r="K59" s="2"/>
      <c r="L59" s="7"/>
      <c r="M59" s="6"/>
      <c r="N59" s="6"/>
      <c r="O59" s="14" t="s">
        <v>75</v>
      </c>
    </row>
    <row r="60" spans="1:15" ht="9" customHeight="1" thickBot="1">
      <c r="A60" s="191"/>
      <c r="B60" s="192"/>
      <c r="C60" s="192"/>
      <c r="D60" s="193"/>
      <c r="E60" s="194"/>
      <c r="F60" s="195"/>
      <c r="G60" s="195"/>
      <c r="H60" s="195"/>
      <c r="I60" s="196"/>
      <c r="J60" s="195"/>
      <c r="K60" s="155"/>
      <c r="L60" s="155"/>
      <c r="M60" s="155"/>
      <c r="N60" s="155"/>
      <c r="O60" s="197"/>
    </row>
  </sheetData>
  <mergeCells count="38">
    <mergeCell ref="M46:O46"/>
    <mergeCell ref="M51:N51"/>
    <mergeCell ref="A52:C52"/>
    <mergeCell ref="E52:O52"/>
    <mergeCell ref="A53:G53"/>
    <mergeCell ref="I53:O53"/>
    <mergeCell ref="J54:O54"/>
    <mergeCell ref="M47:N47"/>
    <mergeCell ref="M48:N48"/>
    <mergeCell ref="M49:N49"/>
    <mergeCell ref="M50:N50"/>
    <mergeCell ref="M45:O45"/>
    <mergeCell ref="M37:O37"/>
    <mergeCell ref="M38:N38"/>
    <mergeCell ref="M1:O3"/>
    <mergeCell ref="M15:N15"/>
    <mergeCell ref="M4:O8"/>
    <mergeCell ref="A1:C8"/>
    <mergeCell ref="D4:G4"/>
    <mergeCell ref="I4:L4"/>
    <mergeCell ref="D5:G5"/>
    <mergeCell ref="I5:L5"/>
    <mergeCell ref="D6:G6"/>
    <mergeCell ref="D1:L1"/>
    <mergeCell ref="D2:L2"/>
    <mergeCell ref="D3:L3"/>
    <mergeCell ref="D38:G38"/>
    <mergeCell ref="I38:L38"/>
    <mergeCell ref="D36:G36"/>
    <mergeCell ref="A9:C9"/>
    <mergeCell ref="D12:G12"/>
    <mergeCell ref="I12:L12"/>
    <mergeCell ref="I36:L36"/>
    <mergeCell ref="M9:O9"/>
    <mergeCell ref="A10:C10"/>
    <mergeCell ref="M10:O10"/>
    <mergeCell ref="D10:G10"/>
    <mergeCell ref="I10:L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Ronelle Buitendag</cp:lastModifiedBy>
  <cp:lastPrinted>2006-04-26T08:06:58Z</cp:lastPrinted>
  <dcterms:created xsi:type="dcterms:W3CDTF">2006-04-25T10:22:26Z</dcterms:created>
  <dcterms:modified xsi:type="dcterms:W3CDTF">2006-04-26T08:08:37Z</dcterms:modified>
  <cp:category/>
  <cp:version/>
  <cp:contentType/>
  <cp:contentStatus/>
</cp:coreProperties>
</file>