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<sst xmlns="http://schemas.openxmlformats.org/spreadsheetml/2006/main" count="161" uniqueCount="118">
  <si>
    <t>GROUNDNUTS / MATONKOMANE</t>
  </si>
  <si>
    <t>Progressive/Tswelelang pele</t>
  </si>
  <si>
    <t>Tlhakole 2004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</si>
  <si>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</si>
  <si>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</si>
  <si>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</si>
  <si>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</si>
  <si>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</si>
  <si>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</si>
  <si>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</si>
  <si>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</si>
  <si>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</si>
  <si>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</si>
  <si>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</si>
  <si>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</si>
  <si>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</si>
  <si>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</si>
  <si>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</si>
  <si>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</si>
  <si>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</si>
  <si>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</si>
  <si>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</si>
  <si>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</si>
  <si>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</si>
  <si>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</si>
  <si>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</si>
  <si>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</si>
  <si>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</si>
  <si>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</si>
  <si>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</si>
  <si>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</si>
  <si>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</si>
  <si>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</si>
  <si>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</si>
  <si>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</si>
  <si>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</si>
  <si>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</si>
  <si>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</si>
  <si>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</si>
  <si>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</si>
  <si>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</si>
  <si>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</si>
  <si>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</si>
  <si>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</si>
  <si>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</si>
  <si>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</si>
  <si>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</si>
  <si>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</si>
  <si>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</si>
  <si>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</si>
  <si>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</si>
  <si>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</si>
  <si>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</si>
  <si>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</si>
  <si>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</si>
  <si>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</si>
  <si>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</si>
  <si>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</si>
  <si>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</si>
  <si>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</si>
  <si>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</si>
  <si>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</si>
  <si>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</si>
  <si>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</si>
  <si>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</si>
  <si>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</si>
  <si>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</si>
  <si>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</si>
  <si>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1 March/Mopitlwe 2003</t>
  </si>
  <si>
    <t>1 March/Mopitlwe 2004</t>
  </si>
  <si>
    <t>ton/tono</t>
  </si>
  <si>
    <t>Babolokadithoto, bagwebi</t>
  </si>
  <si>
    <t>English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</si>
  <si>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</si>
  <si>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</si>
  <si>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</si>
  <si>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</si>
  <si>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</si>
  <si>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</si>
  <si>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</si>
  <si>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</si>
  <si>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</si>
  <si>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</si>
  <si>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</si>
  <si>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</si>
  <si>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</si>
  <si>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</si>
  <si>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</si>
  <si>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</si>
  <si>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</si>
  <si>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</si>
  <si>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</si>
  <si>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</si>
  <si>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</si>
  <si>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 xml:space="preserve">Ferikgong 2005 </t>
  </si>
  <si>
    <t xml:space="preserve">January 2005 </t>
  </si>
  <si>
    <t xml:space="preserve">1 January/Ferikgong 2005 </t>
  </si>
  <si>
    <t>31 January/Ferikgong 2005</t>
  </si>
  <si>
    <t>January 2004 (On request of the industry.)</t>
  </si>
  <si>
    <t>Ferikgong 2004 (Ka kopo ya intaseteri.)</t>
  </si>
  <si>
    <t>Mopitlwe 2004 - Tlhakole 2005</t>
  </si>
  <si>
    <t>Mopitlwe 2003 - Tlhakole 2004</t>
  </si>
  <si>
    <t xml:space="preserve">Tlhakole 2005 </t>
  </si>
  <si>
    <t xml:space="preserve">February 2005 </t>
  </si>
  <si>
    <t xml:space="preserve">March 2004 - February 2005 </t>
  </si>
  <si>
    <t>1 February/Tlhakole 2005</t>
  </si>
  <si>
    <t>28 February/Tlhakole 2005</t>
  </si>
  <si>
    <t>March 2003 - February 2004</t>
  </si>
  <si>
    <t>29 February/Tlhakole 2004</t>
  </si>
  <si>
    <t>March 2004 - February 2005</t>
  </si>
  <si>
    <t>107 717</t>
  </si>
  <si>
    <t>Ditswantle tse di totisitsweng Repaboliki ya Aforika Borwa</t>
  </si>
  <si>
    <t>Mmaraka wa dijo ka tlhamalalo</t>
  </si>
  <si>
    <t>2004/2005 Year (March - February) FINAL / Ngwaga wa 2004/2005 (Mopitlwe - Tlhakole) BOFELO/BOKHUTLO (2)</t>
  </si>
  <si>
    <t>(Final/Bofelo/Bokhutlo)</t>
  </si>
  <si>
    <t>SMI-042005</t>
  </si>
  <si>
    <t>2005/04/26</t>
  </si>
  <si>
    <t>(4)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</si>
</sst>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3" xfId="0" applyNumberFormat="1" applyFont="1" applyFill="1" applyBorder="1" applyAlignment="1" quotePrefix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 quotePrefix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</xdr:row>
      <xdr:rowOff>152400</xdr:rowOff>
    </xdr:from>
    <xdr:to>
      <xdr:col>24</xdr:col>
      <xdr:colOff>0</xdr:colOff>
      <xdr:row>5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485775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51"/>
      <c r="B1" s="252"/>
      <c r="C1" s="253"/>
      <c r="D1" s="260" t="s">
        <v>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0" t="s">
        <v>115</v>
      </c>
      <c r="V1" s="261"/>
      <c r="W1" s="262"/>
      <c r="X1" s="1"/>
    </row>
    <row r="2" spans="1:24" ht="23.25" customHeight="1">
      <c r="A2" s="254"/>
      <c r="B2" s="255"/>
      <c r="C2" s="256"/>
      <c r="D2" s="266" t="s">
        <v>63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63"/>
      <c r="V2" s="264"/>
      <c r="W2" s="265"/>
      <c r="X2" s="1"/>
    </row>
    <row r="3" spans="1:24" ht="24" customHeight="1" thickBot="1">
      <c r="A3" s="254"/>
      <c r="B3" s="255"/>
      <c r="C3" s="256"/>
      <c r="D3" s="269" t="s">
        <v>113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1"/>
      <c r="U3" s="263"/>
      <c r="V3" s="264"/>
      <c r="W3" s="265"/>
      <c r="X3" s="3"/>
    </row>
    <row r="4" spans="1:24" s="6" customFormat="1" ht="21" customHeight="1">
      <c r="A4" s="254"/>
      <c r="B4" s="255"/>
      <c r="C4" s="256"/>
      <c r="D4" s="307" t="s">
        <v>95</v>
      </c>
      <c r="E4" s="308"/>
      <c r="F4" s="221"/>
      <c r="G4" s="309"/>
      <c r="H4" s="307" t="s">
        <v>103</v>
      </c>
      <c r="I4" s="308"/>
      <c r="J4" s="221"/>
      <c r="K4" s="309"/>
      <c r="L4" s="310" t="s">
        <v>1</v>
      </c>
      <c r="M4" s="272"/>
      <c r="N4" s="272"/>
      <c r="O4" s="273"/>
      <c r="P4" s="4"/>
      <c r="Q4" s="310" t="s">
        <v>1</v>
      </c>
      <c r="R4" s="272"/>
      <c r="S4" s="272"/>
      <c r="T4" s="272"/>
      <c r="U4" s="263"/>
      <c r="V4" s="264"/>
      <c r="W4" s="265"/>
      <c r="X4" s="5"/>
    </row>
    <row r="5" spans="1:24" s="6" customFormat="1" ht="21" customHeight="1">
      <c r="A5" s="254"/>
      <c r="B5" s="255"/>
      <c r="C5" s="256"/>
      <c r="D5" s="274" t="s">
        <v>94</v>
      </c>
      <c r="E5" s="275"/>
      <c r="F5" s="276"/>
      <c r="G5" s="277"/>
      <c r="H5" s="274" t="s">
        <v>102</v>
      </c>
      <c r="I5" s="275"/>
      <c r="J5" s="276"/>
      <c r="K5" s="277"/>
      <c r="L5" s="274" t="s">
        <v>104</v>
      </c>
      <c r="M5" s="275"/>
      <c r="N5" s="276"/>
      <c r="O5" s="277"/>
      <c r="P5" s="7"/>
      <c r="Q5" s="274" t="s">
        <v>107</v>
      </c>
      <c r="R5" s="275"/>
      <c r="S5" s="276"/>
      <c r="T5" s="277"/>
      <c r="U5" s="278" t="s">
        <v>116</v>
      </c>
      <c r="V5" s="301"/>
      <c r="W5" s="302"/>
      <c r="X5" s="5"/>
    </row>
    <row r="6" spans="1:24" ht="21" customHeight="1" thickBot="1">
      <c r="A6" s="254"/>
      <c r="B6" s="255"/>
      <c r="C6" s="256"/>
      <c r="D6" s="300"/>
      <c r="E6" s="281"/>
      <c r="F6" s="281"/>
      <c r="G6" s="282"/>
      <c r="H6" s="300" t="s">
        <v>114</v>
      </c>
      <c r="I6" s="280"/>
      <c r="J6" s="281"/>
      <c r="K6" s="282"/>
      <c r="L6" s="279" t="s">
        <v>100</v>
      </c>
      <c r="M6" s="280"/>
      <c r="N6" s="281"/>
      <c r="O6" s="282"/>
      <c r="P6" s="9" t="s">
        <v>3</v>
      </c>
      <c r="Q6" s="279" t="s">
        <v>101</v>
      </c>
      <c r="R6" s="280"/>
      <c r="S6" s="281"/>
      <c r="T6" s="282"/>
      <c r="U6" s="303"/>
      <c r="V6" s="301"/>
      <c r="W6" s="302"/>
      <c r="X6" s="3"/>
    </row>
    <row r="7" spans="1:24" ht="21" customHeight="1">
      <c r="A7" s="254"/>
      <c r="B7" s="255"/>
      <c r="C7" s="256"/>
      <c r="D7" s="129" t="s">
        <v>4</v>
      </c>
      <c r="E7" s="130" t="s">
        <v>5</v>
      </c>
      <c r="F7" s="130" t="s">
        <v>6</v>
      </c>
      <c r="G7" s="128" t="s">
        <v>7</v>
      </c>
      <c r="H7" s="129" t="s">
        <v>4</v>
      </c>
      <c r="I7" s="130" t="s">
        <v>5</v>
      </c>
      <c r="J7" s="130" t="s">
        <v>6</v>
      </c>
      <c r="K7" s="128" t="s">
        <v>7</v>
      </c>
      <c r="L7" s="129" t="s">
        <v>4</v>
      </c>
      <c r="M7" s="130" t="s">
        <v>5</v>
      </c>
      <c r="N7" s="130" t="s">
        <v>6</v>
      </c>
      <c r="O7" s="128" t="s">
        <v>7</v>
      </c>
      <c r="P7" s="10" t="s">
        <v>8</v>
      </c>
      <c r="Q7" s="129" t="s">
        <v>4</v>
      </c>
      <c r="R7" s="130" t="s">
        <v>5</v>
      </c>
      <c r="S7" s="130" t="s">
        <v>6</v>
      </c>
      <c r="T7" s="128" t="s">
        <v>7</v>
      </c>
      <c r="U7" s="303"/>
      <c r="V7" s="301"/>
      <c r="W7" s="302"/>
      <c r="X7" s="3"/>
    </row>
    <row r="8" spans="1:24" ht="21" customHeight="1" thickBot="1">
      <c r="A8" s="257"/>
      <c r="B8" s="258"/>
      <c r="C8" s="259"/>
      <c r="D8" s="131" t="s">
        <v>9</v>
      </c>
      <c r="E8" s="132" t="s">
        <v>10</v>
      </c>
      <c r="F8" s="132" t="s">
        <v>11</v>
      </c>
      <c r="G8" s="133" t="s">
        <v>12</v>
      </c>
      <c r="H8" s="131" t="s">
        <v>9</v>
      </c>
      <c r="I8" s="132" t="s">
        <v>10</v>
      </c>
      <c r="J8" s="132" t="s">
        <v>11</v>
      </c>
      <c r="K8" s="133" t="s">
        <v>12</v>
      </c>
      <c r="L8" s="131" t="s">
        <v>9</v>
      </c>
      <c r="M8" s="132" t="s">
        <v>10</v>
      </c>
      <c r="N8" s="132" t="s">
        <v>11</v>
      </c>
      <c r="O8" s="133" t="s">
        <v>12</v>
      </c>
      <c r="P8" s="11"/>
      <c r="Q8" s="131" t="s">
        <v>9</v>
      </c>
      <c r="R8" s="132" t="s">
        <v>10</v>
      </c>
      <c r="S8" s="132" t="s">
        <v>11</v>
      </c>
      <c r="T8" s="133" t="s">
        <v>12</v>
      </c>
      <c r="U8" s="304"/>
      <c r="V8" s="305"/>
      <c r="W8" s="306"/>
      <c r="X8" s="3"/>
    </row>
    <row r="9" spans="1:24" s="16" customFormat="1" ht="24" thickBot="1">
      <c r="A9" s="248" t="s">
        <v>72</v>
      </c>
      <c r="B9" s="249"/>
      <c r="C9" s="250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48" t="s">
        <v>13</v>
      </c>
      <c r="V9" s="249"/>
      <c r="W9" s="250"/>
      <c r="X9" s="15"/>
    </row>
    <row r="10" spans="1:24" s="6" customFormat="1" ht="23.25" customHeight="1" thickBot="1">
      <c r="A10" s="224" t="s">
        <v>14</v>
      </c>
      <c r="B10" s="225"/>
      <c r="C10" s="225"/>
      <c r="D10" s="299" t="s">
        <v>96</v>
      </c>
      <c r="E10" s="227"/>
      <c r="F10" s="227"/>
      <c r="G10" s="228"/>
      <c r="H10" s="299" t="s">
        <v>105</v>
      </c>
      <c r="I10" s="227"/>
      <c r="J10" s="227"/>
      <c r="K10" s="228"/>
      <c r="L10" s="226" t="s">
        <v>69</v>
      </c>
      <c r="M10" s="227"/>
      <c r="N10" s="227"/>
      <c r="O10" s="228"/>
      <c r="P10" s="214"/>
      <c r="Q10" s="226" t="s">
        <v>68</v>
      </c>
      <c r="R10" s="227"/>
      <c r="S10" s="227"/>
      <c r="T10" s="228"/>
      <c r="U10" s="229" t="s">
        <v>15</v>
      </c>
      <c r="V10" s="229"/>
      <c r="W10" s="247"/>
      <c r="X10" s="5"/>
    </row>
    <row r="11" spans="1:24" ht="21" customHeight="1" thickBot="1">
      <c r="A11" s="134" t="s">
        <v>16</v>
      </c>
      <c r="B11" s="135"/>
      <c r="C11" s="135"/>
      <c r="D11" s="17">
        <v>34.2</v>
      </c>
      <c r="E11" s="18">
        <v>16.5</v>
      </c>
      <c r="F11" s="18">
        <v>16.4</v>
      </c>
      <c r="G11" s="19">
        <f>SUM(D11:F11)</f>
        <v>67.1</v>
      </c>
      <c r="H11" s="20">
        <f>D39</f>
        <v>30.900000000000002</v>
      </c>
      <c r="I11" s="18">
        <f>E39</f>
        <v>15</v>
      </c>
      <c r="J11" s="18">
        <f>F39</f>
        <v>15.099999999999998</v>
      </c>
      <c r="K11" s="21">
        <f>SUM(H11:J11)</f>
        <v>61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99"/>
      <c r="V11" s="108"/>
      <c r="W11" s="100" t="s">
        <v>17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21" t="s">
        <v>76</v>
      </c>
      <c r="M12" s="221"/>
      <c r="N12" s="221"/>
      <c r="O12" s="221"/>
      <c r="P12" s="176"/>
      <c r="Q12" s="221" t="s">
        <v>75</v>
      </c>
      <c r="R12" s="221"/>
      <c r="S12" s="221"/>
      <c r="T12" s="221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22" t="s">
        <v>104</v>
      </c>
      <c r="M13" s="223"/>
      <c r="N13" s="223"/>
      <c r="O13" s="223"/>
      <c r="Q13" s="222" t="s">
        <v>107</v>
      </c>
      <c r="R13" s="223"/>
      <c r="S13" s="223"/>
      <c r="T13" s="223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43"/>
      <c r="E14" s="243"/>
      <c r="F14" s="243"/>
      <c r="G14" s="243"/>
      <c r="H14" s="8"/>
      <c r="I14" s="8"/>
      <c r="J14" s="8"/>
      <c r="K14" s="8"/>
      <c r="L14" s="244" t="s">
        <v>100</v>
      </c>
      <c r="M14" s="244"/>
      <c r="N14" s="244"/>
      <c r="O14" s="244"/>
      <c r="P14" s="215"/>
      <c r="Q14" s="244" t="s">
        <v>101</v>
      </c>
      <c r="R14" s="244"/>
      <c r="S14" s="244"/>
      <c r="T14" s="244"/>
      <c r="U14" s="109"/>
      <c r="V14" s="110"/>
      <c r="W14" s="111"/>
      <c r="X14" s="5"/>
    </row>
    <row r="15" spans="1:24" ht="21" customHeight="1" thickBot="1">
      <c r="A15" s="134" t="s">
        <v>18</v>
      </c>
      <c r="B15" s="138"/>
      <c r="C15" s="138"/>
      <c r="D15" s="29">
        <f>SUM(D16:D17)</f>
        <v>0.3</v>
      </c>
      <c r="E15" s="30">
        <f>SUM(E16:E17)</f>
        <v>0.2</v>
      </c>
      <c r="F15" s="30">
        <f>SUM(F16:F17)</f>
        <v>0</v>
      </c>
      <c r="G15" s="31">
        <f>SUM(D15:F15)</f>
        <v>0.5</v>
      </c>
      <c r="H15" s="29">
        <f>SUM(H16:H17)</f>
        <v>0.30000000000000004</v>
      </c>
      <c r="I15" s="30">
        <f>SUM(I16:I17)</f>
        <v>0.1</v>
      </c>
      <c r="J15" s="30">
        <f>SUM(J16:J17)</f>
        <v>0</v>
      </c>
      <c r="K15" s="31">
        <f>SUM(H15:J15)</f>
        <v>0.4</v>
      </c>
      <c r="L15" s="32">
        <f>SUM(L16:L17)</f>
        <v>62.2</v>
      </c>
      <c r="M15" s="33">
        <f>SUM(M16:M17)</f>
        <v>33.8</v>
      </c>
      <c r="N15" s="33">
        <f>SUM(N16:N17)</f>
        <v>24</v>
      </c>
      <c r="O15" s="34">
        <f>SUM(L15:N15)</f>
        <v>120</v>
      </c>
      <c r="P15" s="35" t="s">
        <v>117</v>
      </c>
      <c r="Q15" s="29">
        <f>SUM(Q16:Q17)</f>
        <v>34.6</v>
      </c>
      <c r="R15" s="30">
        <f>SUM(R16:R17)</f>
        <v>25.700000000000003</v>
      </c>
      <c r="S15" s="30">
        <f>SUM(S16:S17)</f>
        <v>10.2</v>
      </c>
      <c r="T15" s="31">
        <f>SUM(Q15:S15)</f>
        <v>70.5</v>
      </c>
      <c r="U15" s="112"/>
      <c r="V15" s="99"/>
      <c r="W15" s="100" t="s">
        <v>19</v>
      </c>
      <c r="X15" s="3"/>
    </row>
    <row r="16" spans="1:24" ht="21" customHeight="1">
      <c r="A16" s="134"/>
      <c r="B16" s="139" t="s">
        <v>82</v>
      </c>
      <c r="C16" s="140"/>
      <c r="D16" s="181">
        <v>0.3</v>
      </c>
      <c r="E16" s="182">
        <v>0.2</v>
      </c>
      <c r="F16" s="183">
        <v>0</v>
      </c>
      <c r="G16" s="184">
        <f>SUM(D16:F16)</f>
        <v>0.5</v>
      </c>
      <c r="H16" s="181">
        <v>0.1</v>
      </c>
      <c r="I16" s="182">
        <v>0</v>
      </c>
      <c r="J16" s="183">
        <v>0</v>
      </c>
      <c r="K16" s="184">
        <f>SUM(H16:J16)</f>
        <v>0.1</v>
      </c>
      <c r="L16" s="181">
        <v>57.1</v>
      </c>
      <c r="M16" s="182">
        <v>27</v>
      </c>
      <c r="N16" s="183">
        <v>23.6</v>
      </c>
      <c r="O16" s="184">
        <f>SUM(L16:N16)</f>
        <v>107.69999999999999</v>
      </c>
      <c r="P16" s="185">
        <f>ROUND(O16-T16,2)/T16*100</f>
        <v>107.11538461538461</v>
      </c>
      <c r="Q16" s="181">
        <v>29</v>
      </c>
      <c r="R16" s="182">
        <v>12.8</v>
      </c>
      <c r="S16" s="183">
        <v>10.2</v>
      </c>
      <c r="T16" s="184">
        <f>SUM(Q16:S16)</f>
        <v>52</v>
      </c>
      <c r="U16" s="103"/>
      <c r="V16" s="104" t="s">
        <v>87</v>
      </c>
      <c r="W16" s="113"/>
      <c r="X16" s="3"/>
    </row>
    <row r="17" spans="1:24" ht="21" customHeight="1" thickBot="1">
      <c r="A17" s="134"/>
      <c r="B17" s="141" t="s">
        <v>20</v>
      </c>
      <c r="C17" s="142"/>
      <c r="D17" s="95">
        <v>0</v>
      </c>
      <c r="E17" s="96">
        <v>0</v>
      </c>
      <c r="F17" s="97">
        <v>0</v>
      </c>
      <c r="G17" s="186">
        <f>SUM(D17:F17)</f>
        <v>0</v>
      </c>
      <c r="H17" s="95">
        <v>0.2</v>
      </c>
      <c r="I17" s="96">
        <v>0.1</v>
      </c>
      <c r="J17" s="97">
        <v>0</v>
      </c>
      <c r="K17" s="186">
        <f>SUM(H17:J17)</f>
        <v>0.30000000000000004</v>
      </c>
      <c r="L17" s="95">
        <v>5.1</v>
      </c>
      <c r="M17" s="96">
        <v>6.8</v>
      </c>
      <c r="N17" s="97">
        <v>0.4</v>
      </c>
      <c r="O17" s="186">
        <f>SUM(L17:N17)</f>
        <v>12.299999999999999</v>
      </c>
      <c r="P17" s="187" t="s">
        <v>117</v>
      </c>
      <c r="Q17" s="95">
        <v>5.6</v>
      </c>
      <c r="R17" s="96">
        <v>12.9</v>
      </c>
      <c r="S17" s="97">
        <v>0</v>
      </c>
      <c r="T17" s="186">
        <f>SUM(Q17:S17)</f>
        <v>18.5</v>
      </c>
      <c r="U17" s="245" t="s">
        <v>111</v>
      </c>
      <c r="V17" s="246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21</v>
      </c>
      <c r="B19" s="143"/>
      <c r="C19" s="138"/>
      <c r="D19" s="45">
        <f>SUM(D21:D27)</f>
        <v>1.5</v>
      </c>
      <c r="E19" s="18">
        <f>SUM(E21:E27)</f>
        <v>2.2</v>
      </c>
      <c r="F19" s="20">
        <f>SUM(F21:F27)</f>
        <v>0.3</v>
      </c>
      <c r="G19" s="19">
        <f>SUM(D19:F19)</f>
        <v>4</v>
      </c>
      <c r="H19" s="45">
        <f>SUM(H21:H27)</f>
        <v>1.1</v>
      </c>
      <c r="I19" s="18">
        <f>SUM(I21:I27)</f>
        <v>2.7</v>
      </c>
      <c r="J19" s="20">
        <f>SUM(J21:J27)</f>
        <v>1.6</v>
      </c>
      <c r="K19" s="19">
        <f>SUM(H19:J19)</f>
        <v>5.4</v>
      </c>
      <c r="L19" s="45">
        <f>SUM(L21:L27)</f>
        <v>23.7</v>
      </c>
      <c r="M19" s="18">
        <f>SUM(M21:M27)</f>
        <v>31.999999999999996</v>
      </c>
      <c r="N19" s="20">
        <f>SUM(N21:N27)</f>
        <v>4.6</v>
      </c>
      <c r="O19" s="19">
        <f>SUM(L19:N19)</f>
        <v>60.3</v>
      </c>
      <c r="P19" s="46">
        <f>ROUND((O19-T19)/T19*100,2)</f>
        <v>-7.52</v>
      </c>
      <c r="Q19" s="45">
        <f>SUM(Q21:Q27)</f>
        <v>23.700000000000003</v>
      </c>
      <c r="R19" s="18">
        <f>SUM(R21:R27)</f>
        <v>36.9</v>
      </c>
      <c r="S19" s="20">
        <f>SUM(S21:S27)</f>
        <v>4.6</v>
      </c>
      <c r="T19" s="19">
        <f>SUM(Q19:S19)</f>
        <v>65.2</v>
      </c>
      <c r="U19" s="99"/>
      <c r="V19" s="99"/>
      <c r="W19" s="100" t="s">
        <v>22</v>
      </c>
      <c r="X19" s="3"/>
    </row>
    <row r="20" spans="1:24" ht="21" customHeight="1">
      <c r="A20" s="134"/>
      <c r="B20" s="144" t="s">
        <v>23</v>
      </c>
      <c r="C20" s="145"/>
      <c r="D20" s="47">
        <f>SUM(D21:D24)</f>
        <v>1.3</v>
      </c>
      <c r="E20" s="33">
        <f>SUM(E21:E24)</f>
        <v>2.2</v>
      </c>
      <c r="F20" s="48">
        <f>SUM(F21:F24)</f>
        <v>0.3</v>
      </c>
      <c r="G20" s="34">
        <f>SUM(D20:F20)</f>
        <v>3.8</v>
      </c>
      <c r="H20" s="47">
        <f>SUM(H21:H24)</f>
        <v>1.1</v>
      </c>
      <c r="I20" s="33">
        <f>SUM(I21:I24)</f>
        <v>2.7</v>
      </c>
      <c r="J20" s="48">
        <f>SUM(J21:J24)</f>
        <v>1.6</v>
      </c>
      <c r="K20" s="34">
        <f>SUM(H20:J20)</f>
        <v>5.4</v>
      </c>
      <c r="L20" s="47">
        <f>SUM(L21:L24)</f>
        <v>21.5</v>
      </c>
      <c r="M20" s="33">
        <f>SUM(M21:M24)</f>
        <v>31.299999999999997</v>
      </c>
      <c r="N20" s="48">
        <f>SUM(N21:N24)</f>
        <v>4.5</v>
      </c>
      <c r="O20" s="34">
        <f>SUM(L20:N20)</f>
        <v>57.3</v>
      </c>
      <c r="P20" s="49">
        <f aca="true" t="shared" si="0" ref="P20:P27">ROUND(O20-T20,2)/T20*100</f>
        <v>-2.7164685908319193</v>
      </c>
      <c r="Q20" s="47">
        <f>SUM(Q21:Q24)</f>
        <v>18.900000000000002</v>
      </c>
      <c r="R20" s="33">
        <f>SUM(R21:R24)</f>
        <v>35.699999999999996</v>
      </c>
      <c r="S20" s="48">
        <f>SUM(S21:S24)</f>
        <v>4.3</v>
      </c>
      <c r="T20" s="34">
        <f>SUM(Q20:S20)</f>
        <v>58.89999999999999</v>
      </c>
      <c r="U20" s="115"/>
      <c r="V20" s="116" t="s">
        <v>24</v>
      </c>
      <c r="W20" s="100"/>
      <c r="X20" s="3"/>
    </row>
    <row r="21" spans="1:24" ht="21" customHeight="1">
      <c r="A21" s="134"/>
      <c r="B21" s="146"/>
      <c r="C21" s="139" t="s">
        <v>25</v>
      </c>
      <c r="D21" s="36">
        <v>1.1</v>
      </c>
      <c r="E21" s="37">
        <v>0.8</v>
      </c>
      <c r="F21" s="38">
        <v>0.3</v>
      </c>
      <c r="G21" s="188">
        <f aca="true" t="shared" si="1" ref="G21:G27">SUM(D21:F21)</f>
        <v>2.2</v>
      </c>
      <c r="H21" s="36">
        <v>1.1</v>
      </c>
      <c r="I21" s="37">
        <v>0.9</v>
      </c>
      <c r="J21" s="38">
        <v>0.4</v>
      </c>
      <c r="K21" s="188">
        <f aca="true" t="shared" si="2" ref="K21:K27">SUM(H21:J21)</f>
        <v>2.4</v>
      </c>
      <c r="L21" s="36">
        <v>14.9</v>
      </c>
      <c r="M21" s="37">
        <v>13.4</v>
      </c>
      <c r="N21" s="38">
        <v>1.4</v>
      </c>
      <c r="O21" s="188">
        <f aca="true" t="shared" si="3" ref="O21:O27">SUM(L21:N21)</f>
        <v>29.7</v>
      </c>
      <c r="P21" s="189">
        <f t="shared" si="0"/>
        <v>-3.571428571428572</v>
      </c>
      <c r="Q21" s="36">
        <v>12.9</v>
      </c>
      <c r="R21" s="37">
        <v>17.1</v>
      </c>
      <c r="S21" s="38">
        <v>0.8</v>
      </c>
      <c r="T21" s="188">
        <f aca="true" t="shared" si="4" ref="T21:T27">SUM(Q21:S21)</f>
        <v>30.8</v>
      </c>
      <c r="U21" s="117" t="s">
        <v>112</v>
      </c>
      <c r="V21" s="118"/>
      <c r="W21" s="113"/>
      <c r="X21" s="3"/>
    </row>
    <row r="22" spans="1:24" ht="21" customHeight="1">
      <c r="A22" s="134"/>
      <c r="B22" s="147"/>
      <c r="C22" s="148" t="s">
        <v>26</v>
      </c>
      <c r="D22" s="190">
        <v>0.2</v>
      </c>
      <c r="E22" s="191">
        <v>1.4</v>
      </c>
      <c r="F22" s="192">
        <v>0</v>
      </c>
      <c r="G22" s="193">
        <f t="shared" si="1"/>
        <v>1.5999999999999999</v>
      </c>
      <c r="H22" s="190">
        <v>0</v>
      </c>
      <c r="I22" s="191">
        <v>1.8</v>
      </c>
      <c r="J22" s="192">
        <v>0.1</v>
      </c>
      <c r="K22" s="193">
        <f t="shared" si="2"/>
        <v>1.9000000000000001</v>
      </c>
      <c r="L22" s="190">
        <v>6.2</v>
      </c>
      <c r="M22" s="191">
        <v>17.5</v>
      </c>
      <c r="N22" s="192">
        <v>0.4</v>
      </c>
      <c r="O22" s="193">
        <f t="shared" si="3"/>
        <v>24.099999999999998</v>
      </c>
      <c r="P22" s="194">
        <f t="shared" si="0"/>
        <v>0</v>
      </c>
      <c r="Q22" s="190">
        <v>5.7</v>
      </c>
      <c r="R22" s="191">
        <v>18.2</v>
      </c>
      <c r="S22" s="192">
        <v>0.2</v>
      </c>
      <c r="T22" s="193">
        <f t="shared" si="4"/>
        <v>24.099999999999998</v>
      </c>
      <c r="U22" s="119" t="s">
        <v>27</v>
      </c>
      <c r="V22" s="118"/>
      <c r="W22" s="113"/>
      <c r="X22" s="3"/>
    </row>
    <row r="23" spans="1:24" ht="19.5">
      <c r="A23" s="134"/>
      <c r="B23" s="147"/>
      <c r="C23" s="148" t="s">
        <v>28</v>
      </c>
      <c r="D23" s="190">
        <v>0</v>
      </c>
      <c r="E23" s="191">
        <v>0</v>
      </c>
      <c r="F23" s="192">
        <v>0</v>
      </c>
      <c r="G23" s="193">
        <f>SUM(D23:F23)</f>
        <v>0</v>
      </c>
      <c r="H23" s="190">
        <v>0</v>
      </c>
      <c r="I23" s="191">
        <v>0</v>
      </c>
      <c r="J23" s="192">
        <v>1.1</v>
      </c>
      <c r="K23" s="193">
        <f t="shared" si="2"/>
        <v>1.1</v>
      </c>
      <c r="L23" s="190">
        <v>0</v>
      </c>
      <c r="M23" s="191">
        <v>0</v>
      </c>
      <c r="N23" s="192">
        <v>2.6</v>
      </c>
      <c r="O23" s="193">
        <f t="shared" si="3"/>
        <v>2.6</v>
      </c>
      <c r="P23" s="194">
        <f t="shared" si="0"/>
        <v>-21.21212121212121</v>
      </c>
      <c r="Q23" s="190">
        <v>0</v>
      </c>
      <c r="R23" s="191">
        <v>0</v>
      </c>
      <c r="S23" s="192">
        <v>3.3</v>
      </c>
      <c r="T23" s="193">
        <f t="shared" si="4"/>
        <v>3.3</v>
      </c>
      <c r="U23" s="120" t="s">
        <v>29</v>
      </c>
      <c r="V23" s="118"/>
      <c r="W23" s="113"/>
      <c r="X23" s="3"/>
    </row>
    <row r="24" spans="1:24" ht="21" customHeight="1">
      <c r="A24" s="134"/>
      <c r="B24" s="147"/>
      <c r="C24" s="149" t="s">
        <v>30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</v>
      </c>
      <c r="I24" s="196">
        <v>0</v>
      </c>
      <c r="J24" s="197">
        <v>0</v>
      </c>
      <c r="K24" s="193">
        <f t="shared" si="2"/>
        <v>0</v>
      </c>
      <c r="L24" s="195">
        <v>0.4</v>
      </c>
      <c r="M24" s="196">
        <v>0.4</v>
      </c>
      <c r="N24" s="197">
        <v>0.1</v>
      </c>
      <c r="O24" s="193">
        <f t="shared" si="3"/>
        <v>0.9</v>
      </c>
      <c r="P24" s="198">
        <f>ROUND(O24-T24,2)/T24*100</f>
        <v>28.571428571428577</v>
      </c>
      <c r="Q24" s="195">
        <v>0.3</v>
      </c>
      <c r="R24" s="196">
        <v>0.4</v>
      </c>
      <c r="S24" s="197">
        <v>0</v>
      </c>
      <c r="T24" s="193">
        <f t="shared" si="4"/>
        <v>0.7</v>
      </c>
      <c r="U24" s="121" t="s">
        <v>31</v>
      </c>
      <c r="V24" s="122"/>
      <c r="W24" s="113"/>
      <c r="X24" s="3"/>
    </row>
    <row r="25" spans="1:24" ht="21" customHeight="1">
      <c r="A25" s="134"/>
      <c r="B25" s="150" t="s">
        <v>32</v>
      </c>
      <c r="C25" s="151"/>
      <c r="D25" s="190">
        <v>0</v>
      </c>
      <c r="E25" s="191">
        <v>0</v>
      </c>
      <c r="F25" s="192">
        <v>0</v>
      </c>
      <c r="G25" s="188">
        <f t="shared" si="1"/>
        <v>0</v>
      </c>
      <c r="H25" s="190">
        <v>0</v>
      </c>
      <c r="I25" s="191">
        <v>0</v>
      </c>
      <c r="J25" s="192">
        <v>0</v>
      </c>
      <c r="K25" s="188">
        <f t="shared" si="2"/>
        <v>0</v>
      </c>
      <c r="L25" s="190">
        <v>0.3</v>
      </c>
      <c r="M25" s="191">
        <v>0.2</v>
      </c>
      <c r="N25" s="192">
        <v>0.1</v>
      </c>
      <c r="O25" s="188">
        <f t="shared" si="3"/>
        <v>0.6</v>
      </c>
      <c r="P25" s="189">
        <v>100</v>
      </c>
      <c r="Q25" s="190">
        <v>0</v>
      </c>
      <c r="R25" s="191">
        <v>0</v>
      </c>
      <c r="S25" s="192">
        <v>0</v>
      </c>
      <c r="T25" s="188">
        <f t="shared" si="4"/>
        <v>0</v>
      </c>
      <c r="U25" s="102"/>
      <c r="V25" s="122" t="s">
        <v>33</v>
      </c>
      <c r="W25" s="113"/>
      <c r="X25" s="3"/>
    </row>
    <row r="26" spans="1:24" ht="21" customHeight="1">
      <c r="A26" s="134"/>
      <c r="B26" s="150" t="s">
        <v>64</v>
      </c>
      <c r="C26" s="151"/>
      <c r="D26" s="190">
        <v>0</v>
      </c>
      <c r="E26" s="191">
        <v>0</v>
      </c>
      <c r="F26" s="192">
        <v>0</v>
      </c>
      <c r="G26" s="193">
        <f t="shared" si="1"/>
        <v>0</v>
      </c>
      <c r="H26" s="190">
        <v>0</v>
      </c>
      <c r="I26" s="191">
        <v>0</v>
      </c>
      <c r="J26" s="192">
        <v>0</v>
      </c>
      <c r="K26" s="193">
        <f t="shared" si="2"/>
        <v>0</v>
      </c>
      <c r="L26" s="190">
        <v>0.5</v>
      </c>
      <c r="M26" s="191">
        <v>0.1</v>
      </c>
      <c r="N26" s="192">
        <v>0</v>
      </c>
      <c r="O26" s="193">
        <f t="shared" si="3"/>
        <v>0.6</v>
      </c>
      <c r="P26" s="194">
        <f t="shared" si="0"/>
        <v>-57.14285714285714</v>
      </c>
      <c r="Q26" s="190">
        <v>0.6</v>
      </c>
      <c r="R26" s="191">
        <v>0.5</v>
      </c>
      <c r="S26" s="192">
        <v>0.3</v>
      </c>
      <c r="T26" s="193">
        <f t="shared" si="4"/>
        <v>1.4000000000000001</v>
      </c>
      <c r="U26" s="101"/>
      <c r="V26" s="122" t="s">
        <v>34</v>
      </c>
      <c r="W26" s="113"/>
      <c r="X26" s="3"/>
    </row>
    <row r="27" spans="1:24" ht="21" customHeight="1" thickBot="1">
      <c r="A27" s="134"/>
      <c r="B27" s="152" t="s">
        <v>35</v>
      </c>
      <c r="C27" s="153"/>
      <c r="D27" s="95">
        <v>0.2</v>
      </c>
      <c r="E27" s="96">
        <v>0</v>
      </c>
      <c r="F27" s="97">
        <v>0</v>
      </c>
      <c r="G27" s="186">
        <f t="shared" si="1"/>
        <v>0.2</v>
      </c>
      <c r="H27" s="95">
        <v>0</v>
      </c>
      <c r="I27" s="96">
        <v>0</v>
      </c>
      <c r="J27" s="97">
        <v>0</v>
      </c>
      <c r="K27" s="186">
        <f t="shared" si="2"/>
        <v>0</v>
      </c>
      <c r="L27" s="95">
        <v>1.4</v>
      </c>
      <c r="M27" s="96">
        <v>0.4</v>
      </c>
      <c r="N27" s="97">
        <v>0</v>
      </c>
      <c r="O27" s="186">
        <f t="shared" si="3"/>
        <v>1.7999999999999998</v>
      </c>
      <c r="P27" s="199">
        <f t="shared" si="0"/>
        <v>-63.26530612244897</v>
      </c>
      <c r="Q27" s="95">
        <v>4.2</v>
      </c>
      <c r="R27" s="96">
        <v>0.7</v>
      </c>
      <c r="S27" s="97">
        <v>0</v>
      </c>
      <c r="T27" s="186">
        <f t="shared" si="4"/>
        <v>4.9</v>
      </c>
      <c r="U27" s="123"/>
      <c r="V27" s="124" t="s">
        <v>36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65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66</v>
      </c>
      <c r="X29" s="3"/>
    </row>
    <row r="30" spans="1:24" ht="21" customHeight="1" thickBot="1">
      <c r="A30" s="134"/>
      <c r="B30" s="144" t="s">
        <v>37</v>
      </c>
      <c r="C30" s="154"/>
      <c r="D30" s="23">
        <f aca="true" t="shared" si="5" ref="D30:O30">SUM(D31:D32)</f>
        <v>1.2</v>
      </c>
      <c r="E30" s="24">
        <f t="shared" si="5"/>
        <v>0.2</v>
      </c>
      <c r="F30" s="24">
        <f t="shared" si="5"/>
        <v>0.7</v>
      </c>
      <c r="G30" s="203">
        <f t="shared" si="5"/>
        <v>2.0999999999999996</v>
      </c>
      <c r="H30" s="23">
        <f t="shared" si="5"/>
        <v>1.6</v>
      </c>
      <c r="I30" s="24">
        <f t="shared" si="5"/>
        <v>0</v>
      </c>
      <c r="J30" s="24">
        <f t="shared" si="5"/>
        <v>0.3</v>
      </c>
      <c r="K30" s="203">
        <f t="shared" si="5"/>
        <v>1.9</v>
      </c>
      <c r="L30" s="23">
        <f t="shared" si="5"/>
        <v>13.8</v>
      </c>
      <c r="M30" s="24">
        <f t="shared" si="5"/>
        <v>2</v>
      </c>
      <c r="N30" s="24">
        <f t="shared" si="5"/>
        <v>5.3</v>
      </c>
      <c r="O30" s="203">
        <f t="shared" si="5"/>
        <v>21.1</v>
      </c>
      <c r="P30" s="204" t="s">
        <v>117</v>
      </c>
      <c r="Q30" s="23">
        <f>SUM(Q31:Q32)</f>
        <v>15.1</v>
      </c>
      <c r="R30" s="24">
        <f>SUM(R31:R32)</f>
        <v>1.9</v>
      </c>
      <c r="S30" s="24">
        <f>SUM(S31:S32)</f>
        <v>3.4</v>
      </c>
      <c r="T30" s="203">
        <f>SUM(T31:T32)</f>
        <v>20.4</v>
      </c>
      <c r="U30" s="103"/>
      <c r="V30" s="116" t="s">
        <v>77</v>
      </c>
      <c r="W30" s="100"/>
      <c r="X30" s="3"/>
    </row>
    <row r="31" spans="1:24" ht="21" customHeight="1">
      <c r="A31" s="134"/>
      <c r="B31" s="155"/>
      <c r="C31" s="156" t="s">
        <v>38</v>
      </c>
      <c r="D31" s="205">
        <v>0</v>
      </c>
      <c r="E31" s="183">
        <v>0.2</v>
      </c>
      <c r="F31" s="183">
        <v>0.7</v>
      </c>
      <c r="G31" s="184">
        <f>SUM(D31:F31)</f>
        <v>0.8999999999999999</v>
      </c>
      <c r="H31" s="205">
        <v>0.1</v>
      </c>
      <c r="I31" s="183">
        <v>0</v>
      </c>
      <c r="J31" s="183">
        <v>0.3</v>
      </c>
      <c r="K31" s="184">
        <f>SUM(H31:J31)</f>
        <v>0.4</v>
      </c>
      <c r="L31" s="205">
        <v>0.8</v>
      </c>
      <c r="M31" s="183">
        <v>1.3</v>
      </c>
      <c r="N31" s="183">
        <v>5.3</v>
      </c>
      <c r="O31" s="184">
        <f>SUM(L31:N31)</f>
        <v>7.4</v>
      </c>
      <c r="P31" s="206" t="s">
        <v>117</v>
      </c>
      <c r="Q31" s="205">
        <v>0.5</v>
      </c>
      <c r="R31" s="183">
        <v>0.9</v>
      </c>
      <c r="S31" s="183">
        <v>3.4</v>
      </c>
      <c r="T31" s="184">
        <f>SUM(Q31:S31)</f>
        <v>4.8</v>
      </c>
      <c r="U31" s="117" t="s">
        <v>39</v>
      </c>
      <c r="V31" s="126"/>
      <c r="W31" s="100"/>
      <c r="X31" s="3"/>
    </row>
    <row r="32" spans="1:24" ht="21" customHeight="1" thickBot="1">
      <c r="A32" s="134"/>
      <c r="B32" s="157"/>
      <c r="C32" s="158" t="s">
        <v>40</v>
      </c>
      <c r="D32" s="207">
        <v>1.2</v>
      </c>
      <c r="E32" s="97">
        <v>0</v>
      </c>
      <c r="F32" s="97">
        <v>0</v>
      </c>
      <c r="G32" s="186">
        <f>SUM(D32:F32)</f>
        <v>1.2</v>
      </c>
      <c r="H32" s="207">
        <v>1.5</v>
      </c>
      <c r="I32" s="97">
        <v>0</v>
      </c>
      <c r="J32" s="97">
        <v>0</v>
      </c>
      <c r="K32" s="186">
        <f>SUM(H32:J32)</f>
        <v>1.5</v>
      </c>
      <c r="L32" s="207">
        <v>13</v>
      </c>
      <c r="M32" s="97">
        <v>0.7</v>
      </c>
      <c r="N32" s="97">
        <v>0</v>
      </c>
      <c r="O32" s="186">
        <f>SUM(L32:N32)</f>
        <v>13.7</v>
      </c>
      <c r="P32" s="208" t="s">
        <v>117</v>
      </c>
      <c r="Q32" s="207">
        <v>14.6</v>
      </c>
      <c r="R32" s="97">
        <v>1</v>
      </c>
      <c r="S32" s="97">
        <v>0</v>
      </c>
      <c r="T32" s="186">
        <f>SUM(Q32:S32)</f>
        <v>15.6</v>
      </c>
      <c r="U32" s="121" t="s">
        <v>41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42</v>
      </c>
      <c r="B34" s="135"/>
      <c r="C34" s="135"/>
      <c r="D34" s="23">
        <f aca="true" t="shared" si="6" ref="D34:O34">SUM(D35:D36)</f>
        <v>0.9</v>
      </c>
      <c r="E34" s="24">
        <f t="shared" si="6"/>
        <v>-0.7</v>
      </c>
      <c r="F34" s="24">
        <f t="shared" si="6"/>
        <v>0.3</v>
      </c>
      <c r="G34" s="203">
        <f t="shared" si="6"/>
        <v>0.5</v>
      </c>
      <c r="H34" s="23">
        <f t="shared" si="6"/>
        <v>1.5</v>
      </c>
      <c r="I34" s="24">
        <f t="shared" si="6"/>
        <v>-1.1</v>
      </c>
      <c r="J34" s="24">
        <f t="shared" si="6"/>
        <v>0.2</v>
      </c>
      <c r="K34" s="203">
        <f t="shared" si="6"/>
        <v>0.6000000000000001</v>
      </c>
      <c r="L34" s="23">
        <f t="shared" si="6"/>
        <v>6.199999999999999</v>
      </c>
      <c r="M34" s="24">
        <f t="shared" si="6"/>
        <v>-8.2</v>
      </c>
      <c r="N34" s="24">
        <f t="shared" si="6"/>
        <v>3.8</v>
      </c>
      <c r="O34" s="203">
        <f t="shared" si="6"/>
        <v>1.7999999999999994</v>
      </c>
      <c r="P34" s="204" t="s">
        <v>117</v>
      </c>
      <c r="Q34" s="23">
        <f>SUM(Q35:Q36)</f>
        <v>4.9</v>
      </c>
      <c r="R34" s="24">
        <f>SUM(R35:R36)</f>
        <v>-3.2</v>
      </c>
      <c r="S34" s="24">
        <f>SUM(S35:S36)</f>
        <v>6.8</v>
      </c>
      <c r="T34" s="203">
        <f>SUM(T35:T36)</f>
        <v>8.5</v>
      </c>
      <c r="U34" s="99"/>
      <c r="V34" s="99"/>
      <c r="W34" s="100" t="s">
        <v>43</v>
      </c>
      <c r="X34" s="3"/>
    </row>
    <row r="35" spans="1:24" ht="21" customHeight="1">
      <c r="A35" s="134"/>
      <c r="B35" s="139" t="s">
        <v>83</v>
      </c>
      <c r="C35" s="140"/>
      <c r="D35" s="205">
        <v>0.8</v>
      </c>
      <c r="E35" s="183">
        <v>-0.4</v>
      </c>
      <c r="F35" s="183">
        <v>-0.2</v>
      </c>
      <c r="G35" s="184">
        <f>SUM(D35:F35)</f>
        <v>0.2</v>
      </c>
      <c r="H35" s="205">
        <v>1.3</v>
      </c>
      <c r="I35" s="183">
        <v>-0.4</v>
      </c>
      <c r="J35" s="183">
        <v>-0.2</v>
      </c>
      <c r="K35" s="184">
        <f>SUM(H35:J35)</f>
        <v>0.7</v>
      </c>
      <c r="L35" s="205">
        <v>4.6</v>
      </c>
      <c r="M35" s="183">
        <v>-2.7</v>
      </c>
      <c r="N35" s="183">
        <v>0.5</v>
      </c>
      <c r="O35" s="184">
        <f>SUM(L35:N35)</f>
        <v>2.3999999999999995</v>
      </c>
      <c r="P35" s="206" t="s">
        <v>117</v>
      </c>
      <c r="Q35" s="205">
        <v>1</v>
      </c>
      <c r="R35" s="183">
        <v>-1.6</v>
      </c>
      <c r="S35" s="183">
        <v>2.9</v>
      </c>
      <c r="T35" s="184">
        <f>SUM(Q35:S35)</f>
        <v>2.3</v>
      </c>
      <c r="U35" s="103"/>
      <c r="V35" s="104" t="s">
        <v>86</v>
      </c>
      <c r="W35" s="113"/>
      <c r="X35" s="3"/>
    </row>
    <row r="36" spans="1:24" ht="21" customHeight="1" thickBot="1">
      <c r="A36" s="134"/>
      <c r="B36" s="160" t="s">
        <v>44</v>
      </c>
      <c r="C36" s="161"/>
      <c r="D36" s="207">
        <v>0.1</v>
      </c>
      <c r="E36" s="97">
        <v>-0.3</v>
      </c>
      <c r="F36" s="97">
        <v>0.5</v>
      </c>
      <c r="G36" s="186">
        <f>SUM(D36:F36)</f>
        <v>0.30000000000000004</v>
      </c>
      <c r="H36" s="207">
        <v>0.2</v>
      </c>
      <c r="I36" s="97">
        <v>-0.7</v>
      </c>
      <c r="J36" s="97">
        <v>0.4</v>
      </c>
      <c r="K36" s="186">
        <f>SUM(H36:J36)</f>
        <v>-0.09999999999999992</v>
      </c>
      <c r="L36" s="207">
        <v>1.6</v>
      </c>
      <c r="M36" s="97">
        <v>-5.5</v>
      </c>
      <c r="N36" s="97">
        <v>3.3</v>
      </c>
      <c r="O36" s="186">
        <f>SUM(L36:N36)</f>
        <v>-0.6000000000000001</v>
      </c>
      <c r="P36" s="208" t="s">
        <v>117</v>
      </c>
      <c r="Q36" s="207">
        <v>3.9</v>
      </c>
      <c r="R36" s="97">
        <v>-1.6</v>
      </c>
      <c r="S36" s="97">
        <v>3.9</v>
      </c>
      <c r="T36" s="186">
        <f>SUM(Q36:S36)</f>
        <v>6.199999999999999</v>
      </c>
      <c r="U36" s="105"/>
      <c r="V36" s="106" t="s">
        <v>45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19" t="s">
        <v>97</v>
      </c>
      <c r="E38" s="220"/>
      <c r="F38" s="219"/>
      <c r="G38" s="219"/>
      <c r="H38" s="220" t="s">
        <v>106</v>
      </c>
      <c r="I38" s="220"/>
      <c r="J38" s="219"/>
      <c r="K38" s="219"/>
      <c r="L38" s="296" t="s">
        <v>106</v>
      </c>
      <c r="M38" s="297"/>
      <c r="N38" s="297"/>
      <c r="O38" s="298"/>
      <c r="P38" s="218"/>
      <c r="Q38" s="220" t="s">
        <v>108</v>
      </c>
      <c r="R38" s="220"/>
      <c r="S38" s="219"/>
      <c r="T38" s="219"/>
      <c r="U38" s="27"/>
      <c r="V38" s="27"/>
      <c r="W38" s="28"/>
      <c r="X38" s="5"/>
    </row>
    <row r="39" spans="1:24" ht="21" customHeight="1" thickBot="1">
      <c r="A39" s="162" t="s">
        <v>46</v>
      </c>
      <c r="B39" s="163"/>
      <c r="C39" s="163"/>
      <c r="D39" s="45">
        <f>SUM(D11+D15-D19-D30-D34)</f>
        <v>30.900000000000002</v>
      </c>
      <c r="E39" s="18">
        <f>SUM(E11+E15-E19-E30-E34)</f>
        <v>15</v>
      </c>
      <c r="F39" s="18">
        <f>SUM(F11+F15-F19-F30-F34)</f>
        <v>15.099999999999998</v>
      </c>
      <c r="G39" s="19">
        <f>SUM(D39:F39)</f>
        <v>61</v>
      </c>
      <c r="H39" s="45">
        <f>SUM(H11+H15-H19-H30-H34)</f>
        <v>27</v>
      </c>
      <c r="I39" s="18">
        <f>SUM(I11+I15-I19-I30-I34)</f>
        <v>13.499999999999998</v>
      </c>
      <c r="J39" s="18">
        <f>SUM(J11+J15-J19-J30-J34)</f>
        <v>12.999999999999998</v>
      </c>
      <c r="K39" s="19">
        <f>SUM(H39:J39)</f>
        <v>53.5</v>
      </c>
      <c r="L39" s="45">
        <f>SUM(L11+L15-L19-L30-L34)</f>
        <v>27.000000000000004</v>
      </c>
      <c r="M39" s="18">
        <f>SUM(M11+M15-M19-M30-M34)</f>
        <v>13.5</v>
      </c>
      <c r="N39" s="18">
        <f>SUM(N11+N15-N19-N30-N34)</f>
        <v>13</v>
      </c>
      <c r="O39" s="19">
        <f>SUM(L39:N39)</f>
        <v>53.5</v>
      </c>
      <c r="P39" s="22">
        <f>ROUND(O39-T39,2)/T39*100</f>
        <v>220.3592814371257</v>
      </c>
      <c r="Q39" s="45">
        <f>SUM(Q11+Q15-Q19-Q30-Q34)</f>
        <v>8.5</v>
      </c>
      <c r="R39" s="18">
        <f>SUM(R11+R15-R19-R30-R34)</f>
        <v>5.5000000000000036</v>
      </c>
      <c r="S39" s="20">
        <f>SUM(S11+S15-S19-S30-S34)</f>
        <v>2.7</v>
      </c>
      <c r="T39" s="19">
        <f>SUM(Q39:S39)</f>
        <v>16.700000000000003</v>
      </c>
      <c r="U39" s="238" t="s">
        <v>47</v>
      </c>
      <c r="V39" s="239"/>
      <c r="W39" s="240"/>
      <c r="X39" s="3"/>
    </row>
    <row r="40" spans="1:24" ht="9" customHeight="1" thickBot="1">
      <c r="A40" s="164"/>
      <c r="B40" s="165"/>
      <c r="C40" s="165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57"/>
      <c r="Q40" s="241"/>
      <c r="R40" s="241"/>
      <c r="S40" s="241"/>
      <c r="T40" s="241"/>
      <c r="U40" s="242"/>
      <c r="V40" s="242"/>
      <c r="W40" s="39"/>
      <c r="X40" s="3"/>
    </row>
    <row r="41" spans="1:24" ht="21" customHeight="1" thickBot="1">
      <c r="A41" s="159" t="s">
        <v>84</v>
      </c>
      <c r="B41" s="135"/>
      <c r="C41" s="135"/>
      <c r="D41" s="59">
        <f>SUM(D42:D43)</f>
        <v>30.900000000000002</v>
      </c>
      <c r="E41" s="60">
        <f>SUM(E42:E43)</f>
        <v>15</v>
      </c>
      <c r="F41" s="60">
        <f>SUM(F42:F43)</f>
        <v>15.1</v>
      </c>
      <c r="G41" s="61">
        <f>SUM(D41:F41)</f>
        <v>61.00000000000001</v>
      </c>
      <c r="H41" s="59">
        <f>SUM(H42:H43)</f>
        <v>27</v>
      </c>
      <c r="I41" s="60">
        <f>SUM(I42:I43)</f>
        <v>13.5</v>
      </c>
      <c r="J41" s="60">
        <f>SUM(J42:J43)</f>
        <v>13</v>
      </c>
      <c r="K41" s="61">
        <f>SUM(H41:J41)</f>
        <v>53.5</v>
      </c>
      <c r="L41" s="59">
        <f>SUM(L42:L43)</f>
        <v>27</v>
      </c>
      <c r="M41" s="60">
        <f>SUM(M42:M43)</f>
        <v>13.5</v>
      </c>
      <c r="N41" s="60">
        <f>SUM(N42:N43)</f>
        <v>13</v>
      </c>
      <c r="O41" s="61">
        <f>SUM(L41:N41)</f>
        <v>53.5</v>
      </c>
      <c r="P41" s="62">
        <f>ROUND(O41-T41,2)/T41*100</f>
        <v>220.35928143712576</v>
      </c>
      <c r="Q41" s="59">
        <f>SUM(Q42:Q43)</f>
        <v>8.5</v>
      </c>
      <c r="R41" s="60">
        <f>SUM(R42:R43)</f>
        <v>5.5</v>
      </c>
      <c r="S41" s="60">
        <f>SUM(S42:S43)</f>
        <v>2.7</v>
      </c>
      <c r="T41" s="61">
        <f>SUM(Q41:S41)</f>
        <v>16.7</v>
      </c>
      <c r="U41" s="99"/>
      <c r="V41" s="99"/>
      <c r="W41" s="100" t="s">
        <v>85</v>
      </c>
      <c r="X41" s="3"/>
    </row>
    <row r="42" spans="1:24" ht="21" customHeight="1">
      <c r="A42" s="166"/>
      <c r="B42" s="139" t="s">
        <v>48</v>
      </c>
      <c r="C42" s="140"/>
      <c r="D42" s="181">
        <v>27.6</v>
      </c>
      <c r="E42" s="182">
        <v>10.1</v>
      </c>
      <c r="F42" s="183">
        <v>12</v>
      </c>
      <c r="G42" s="184">
        <f>SUM(D42:F42)</f>
        <v>49.7</v>
      </c>
      <c r="H42" s="181">
        <v>23.9</v>
      </c>
      <c r="I42" s="182">
        <v>8.7</v>
      </c>
      <c r="J42" s="183">
        <v>10.8</v>
      </c>
      <c r="K42" s="184">
        <f>SUM(H42:J42)</f>
        <v>43.39999999999999</v>
      </c>
      <c r="L42" s="181">
        <f aca="true" t="shared" si="7" ref="L42:N43">H42</f>
        <v>23.9</v>
      </c>
      <c r="M42" s="182">
        <f t="shared" si="7"/>
        <v>8.7</v>
      </c>
      <c r="N42" s="182">
        <f t="shared" si="7"/>
        <v>10.8</v>
      </c>
      <c r="O42" s="184">
        <f>SUM(L42:N42)</f>
        <v>43.39999999999999</v>
      </c>
      <c r="P42" s="185">
        <f>ROUND(O42-T42,2)/T42*100</f>
        <v>280.70175438596493</v>
      </c>
      <c r="Q42" s="181">
        <v>7.1</v>
      </c>
      <c r="R42" s="182">
        <v>2.6</v>
      </c>
      <c r="S42" s="183">
        <v>1.7</v>
      </c>
      <c r="T42" s="184">
        <f>SUM(Q42:S42)</f>
        <v>11.399999999999999</v>
      </c>
      <c r="U42" s="103"/>
      <c r="V42" s="104" t="s">
        <v>71</v>
      </c>
      <c r="W42" s="39"/>
      <c r="X42" s="3"/>
    </row>
    <row r="43" spans="1:24" ht="21" customHeight="1" thickBot="1">
      <c r="A43" s="166"/>
      <c r="B43" s="160" t="s">
        <v>49</v>
      </c>
      <c r="C43" s="161"/>
      <c r="D43" s="95">
        <v>3.3</v>
      </c>
      <c r="E43" s="96">
        <v>4.9</v>
      </c>
      <c r="F43" s="97">
        <v>3.1</v>
      </c>
      <c r="G43" s="186">
        <f>SUM(D43:F43)</f>
        <v>11.299999999999999</v>
      </c>
      <c r="H43" s="95">
        <v>3.1</v>
      </c>
      <c r="I43" s="96">
        <v>4.8</v>
      </c>
      <c r="J43" s="97">
        <v>2.2</v>
      </c>
      <c r="K43" s="186">
        <f>SUM(H43:J43)</f>
        <v>10.100000000000001</v>
      </c>
      <c r="L43" s="95">
        <f t="shared" si="7"/>
        <v>3.1</v>
      </c>
      <c r="M43" s="96">
        <f t="shared" si="7"/>
        <v>4.8</v>
      </c>
      <c r="N43" s="96">
        <f t="shared" si="7"/>
        <v>2.2</v>
      </c>
      <c r="O43" s="186">
        <f>SUM(L43:N43)</f>
        <v>10.100000000000001</v>
      </c>
      <c r="P43" s="209">
        <f>ROUND(O43-T43,2)/T43*100</f>
        <v>90.56603773584906</v>
      </c>
      <c r="Q43" s="95">
        <v>1.4</v>
      </c>
      <c r="R43" s="96">
        <v>2.9</v>
      </c>
      <c r="S43" s="97">
        <v>1</v>
      </c>
      <c r="T43" s="186">
        <f>SUM(Q43:S43)</f>
        <v>5.3</v>
      </c>
      <c r="U43" s="105"/>
      <c r="V43" s="106" t="s">
        <v>50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90</v>
      </c>
      <c r="B45" s="168"/>
      <c r="C45" s="168"/>
      <c r="D45" s="23">
        <v>9</v>
      </c>
      <c r="E45" s="24">
        <v>5.1</v>
      </c>
      <c r="F45" s="24">
        <v>2.7</v>
      </c>
      <c r="G45" s="203">
        <f>SUM(D45:F45)</f>
        <v>16.8</v>
      </c>
      <c r="H45" s="23">
        <v>7</v>
      </c>
      <c r="I45" s="24">
        <v>3.9</v>
      </c>
      <c r="J45" s="24">
        <v>2.6</v>
      </c>
      <c r="K45" s="203">
        <f>SUM(H45:J45)</f>
        <v>13.5</v>
      </c>
      <c r="L45" s="23">
        <f>H45</f>
        <v>7</v>
      </c>
      <c r="M45" s="24">
        <f>I45</f>
        <v>3.9</v>
      </c>
      <c r="N45" s="24">
        <f>J45</f>
        <v>2.6</v>
      </c>
      <c r="O45" s="203">
        <f>SUM(L45:N45)</f>
        <v>13.5</v>
      </c>
      <c r="P45" s="211">
        <f>ROUND(O45-T45,2)/T45*100</f>
        <v>3275</v>
      </c>
      <c r="Q45" s="23">
        <v>0.2</v>
      </c>
      <c r="R45" s="24">
        <v>0.2</v>
      </c>
      <c r="S45" s="24">
        <v>0</v>
      </c>
      <c r="T45" s="203">
        <f>SUM(Q45:S45)</f>
        <v>0.4</v>
      </c>
      <c r="U45" s="58"/>
      <c r="V45" s="58"/>
      <c r="W45" s="98" t="s">
        <v>91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79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90" t="s">
        <v>78</v>
      </c>
      <c r="V47" s="291"/>
      <c r="W47" s="292"/>
      <c r="X47" s="68"/>
    </row>
    <row r="48" spans="1:24" s="3" customFormat="1" ht="21" customHeight="1">
      <c r="A48" s="166"/>
      <c r="B48" s="135" t="s">
        <v>80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93" t="s">
        <v>81</v>
      </c>
      <c r="V48" s="294"/>
      <c r="W48" s="295"/>
      <c r="X48" s="68"/>
    </row>
    <row r="49" spans="1:24" s="3" customFormat="1" ht="21" customHeight="1">
      <c r="A49" s="159"/>
      <c r="B49" s="135"/>
      <c r="C49" s="151" t="s">
        <v>51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117</v>
      </c>
      <c r="Q49" s="50">
        <v>0</v>
      </c>
      <c r="R49" s="51">
        <v>0</v>
      </c>
      <c r="S49" s="51">
        <v>0</v>
      </c>
      <c r="T49" s="72">
        <f>SUM(Q49:S49)</f>
        <v>0</v>
      </c>
      <c r="U49" s="288" t="s">
        <v>52</v>
      </c>
      <c r="V49" s="286"/>
      <c r="W49" s="100"/>
      <c r="X49" s="68"/>
    </row>
    <row r="50" spans="1:24" s="3" customFormat="1" ht="21" customHeight="1">
      <c r="A50" s="159"/>
      <c r="B50" s="135"/>
      <c r="C50" s="151" t="s">
        <v>53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0.2</v>
      </c>
      <c r="O50" s="75">
        <f>SUM(L50:N50)</f>
        <v>0.2</v>
      </c>
      <c r="P50" s="64" t="s">
        <v>117</v>
      </c>
      <c r="Q50" s="50">
        <v>0</v>
      </c>
      <c r="R50" s="51">
        <v>0</v>
      </c>
      <c r="S50" s="51">
        <v>0.1</v>
      </c>
      <c r="T50" s="72">
        <f>SUM(Q50:S50)</f>
        <v>0.1</v>
      </c>
      <c r="U50" s="288" t="s">
        <v>54</v>
      </c>
      <c r="V50" s="286"/>
      <c r="W50" s="100"/>
      <c r="X50" s="68"/>
    </row>
    <row r="51" spans="1:24" s="3" customFormat="1" ht="21" customHeight="1">
      <c r="A51" s="159"/>
      <c r="B51" s="135"/>
      <c r="C51" s="151" t="s">
        <v>55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0.2</v>
      </c>
      <c r="O51" s="75">
        <f>SUM(L51:N51)</f>
        <v>0.2</v>
      </c>
      <c r="P51" s="64" t="s">
        <v>117</v>
      </c>
      <c r="Q51" s="50">
        <v>0</v>
      </c>
      <c r="R51" s="51">
        <v>0</v>
      </c>
      <c r="S51" s="51">
        <v>0.1</v>
      </c>
      <c r="T51" s="72">
        <f>SUM(Q51:S51)</f>
        <v>0.1</v>
      </c>
      <c r="U51" s="288" t="s">
        <v>56</v>
      </c>
      <c r="V51" s="286"/>
      <c r="W51" s="100"/>
      <c r="X51" s="68"/>
    </row>
    <row r="52" spans="1:24" s="3" customFormat="1" ht="21" customHeight="1">
      <c r="A52" s="159"/>
      <c r="B52" s="135"/>
      <c r="C52" s="151" t="s">
        <v>57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117</v>
      </c>
      <c r="Q52" s="40">
        <v>0</v>
      </c>
      <c r="R52" s="41">
        <v>0</v>
      </c>
      <c r="S52" s="41">
        <v>0</v>
      </c>
      <c r="T52" s="76">
        <f>SUM(Q52:S52)</f>
        <v>0</v>
      </c>
      <c r="U52" s="288" t="s">
        <v>93</v>
      </c>
      <c r="V52" s="286"/>
      <c r="W52" s="100"/>
      <c r="X52" s="68"/>
    </row>
    <row r="53" spans="1:24" ht="21" customHeight="1" thickBot="1">
      <c r="A53" s="159"/>
      <c r="B53" s="135"/>
      <c r="C53" s="151" t="s">
        <v>73</v>
      </c>
      <c r="D53" s="74">
        <f aca="true" t="shared" si="8" ref="D53:O53">+D49+D50-D51-D52</f>
        <v>0</v>
      </c>
      <c r="E53" s="51">
        <f t="shared" si="8"/>
        <v>0</v>
      </c>
      <c r="F53" s="51">
        <f t="shared" si="8"/>
        <v>0</v>
      </c>
      <c r="G53" s="75">
        <f t="shared" si="8"/>
        <v>0</v>
      </c>
      <c r="H53" s="74">
        <f t="shared" si="8"/>
        <v>0</v>
      </c>
      <c r="I53" s="51">
        <f t="shared" si="8"/>
        <v>0</v>
      </c>
      <c r="J53" s="51">
        <f t="shared" si="8"/>
        <v>0</v>
      </c>
      <c r="K53" s="75">
        <f t="shared" si="8"/>
        <v>0</v>
      </c>
      <c r="L53" s="74">
        <f t="shared" si="8"/>
        <v>0</v>
      </c>
      <c r="M53" s="51">
        <f t="shared" si="8"/>
        <v>0</v>
      </c>
      <c r="N53" s="51">
        <f t="shared" si="8"/>
        <v>0</v>
      </c>
      <c r="O53" s="75">
        <f t="shared" si="8"/>
        <v>0</v>
      </c>
      <c r="P53" s="53" t="s">
        <v>117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289" t="s">
        <v>74</v>
      </c>
      <c r="V53" s="286"/>
      <c r="W53" s="100"/>
      <c r="X53" s="65"/>
    </row>
    <row r="54" spans="1:24" s="3" customFormat="1" ht="9" customHeight="1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174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7"/>
      <c r="X54" s="68"/>
    </row>
    <row r="55" spans="1:24" s="3" customFormat="1" ht="21" customHeight="1">
      <c r="A55" s="230" t="s">
        <v>58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175" t="s">
        <v>67</v>
      </c>
      <c r="M55" s="232" t="s">
        <v>59</v>
      </c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68"/>
    </row>
    <row r="56" spans="1:24" s="3" customFormat="1" ht="21" customHeight="1">
      <c r="A56" s="169" t="s">
        <v>60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70</v>
      </c>
      <c r="M56" s="107"/>
      <c r="N56" s="107"/>
      <c r="O56" s="107"/>
      <c r="P56" s="107"/>
      <c r="Q56" s="107"/>
      <c r="R56" s="232" t="s">
        <v>61</v>
      </c>
      <c r="S56" s="232"/>
      <c r="T56" s="232"/>
      <c r="U56" s="232"/>
      <c r="V56" s="232"/>
      <c r="W56" s="233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285" t="s">
        <v>98</v>
      </c>
      <c r="I57" s="285"/>
      <c r="J57" s="285"/>
      <c r="K57" s="286"/>
      <c r="L57" s="55">
        <v>259</v>
      </c>
      <c r="M57" s="284" t="s">
        <v>99</v>
      </c>
      <c r="N57" s="284"/>
      <c r="O57" s="284"/>
      <c r="P57" s="284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285" t="s">
        <v>62</v>
      </c>
      <c r="I58" s="285"/>
      <c r="J58" s="285"/>
      <c r="K58" s="286"/>
      <c r="L58" s="55">
        <v>37</v>
      </c>
      <c r="M58" s="284" t="s">
        <v>2</v>
      </c>
      <c r="N58" s="284"/>
      <c r="O58" s="284"/>
      <c r="P58" s="284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285" t="s">
        <v>109</v>
      </c>
      <c r="I59" s="287"/>
      <c r="J59" s="287"/>
      <c r="K59" s="287"/>
      <c r="L59" s="55" t="s">
        <v>110</v>
      </c>
      <c r="M59" s="283" t="s">
        <v>100</v>
      </c>
      <c r="N59" s="284"/>
      <c r="O59" s="284"/>
      <c r="P59" s="284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88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89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92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9:V49"/>
    <mergeCell ref="U47:W47"/>
    <mergeCell ref="U48:W48"/>
    <mergeCell ref="U39:W39"/>
    <mergeCell ref="U40:V40"/>
    <mergeCell ref="M54:W54"/>
    <mergeCell ref="A55:K55"/>
    <mergeCell ref="M55:W55"/>
    <mergeCell ref="U50:V50"/>
    <mergeCell ref="U51:V51"/>
    <mergeCell ref="U52:V52"/>
    <mergeCell ref="U53:V53"/>
    <mergeCell ref="H57:K57"/>
    <mergeCell ref="H58:K58"/>
    <mergeCell ref="H59:K59"/>
    <mergeCell ref="A54:K54"/>
    <mergeCell ref="M59:P59"/>
    <mergeCell ref="R56:W56"/>
    <mergeCell ref="M58:P58"/>
    <mergeCell ref="M57:P57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2005-04-25T11:44:49Z</cp:lastPrinted>
  <dcterms:created xsi:type="dcterms:W3CDTF">2004-05-24T13:40:06Z</dcterms:created>
  <dcterms:modified xsi:type="dcterms:W3CDTF">2005-04-26T09:50:39Z</dcterms:modified>
  <cp:category/>
  <cp:version/>
  <cp:contentType/>
  <cp:contentStatus/>
</cp:coreProperties>
</file>