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OKT 02" sheetId="1" r:id="rId1"/>
  </sheets>
  <definedNames/>
  <calcPr fullCalcOnLoad="1"/>
</workbook>
</file>

<file path=xl/sharedStrings.xml><?xml version="1.0" encoding="utf-8"?>
<sst xmlns="http://schemas.openxmlformats.org/spreadsheetml/2006/main" count="159" uniqueCount="118">
  <si>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</si>
  <si>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</si>
  <si>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</si>
  <si>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</si>
  <si>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</si>
  <si>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</si>
  <si>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</si>
  <si>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</si>
  <si>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</si>
  <si>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</si>
  <si>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</si>
  <si>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</si>
  <si>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</si>
  <si>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</si>
  <si>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</si>
  <si>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</si>
  <si>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</si>
  <si>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</si>
  <si>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</si>
  <si>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</si>
  <si>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</si>
  <si>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</si>
  <si>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</si>
  <si>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</si>
  <si>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</si>
  <si>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</si>
  <si>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</si>
  <si>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</si>
  <si>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</si>
  <si>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</si>
  <si>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</si>
  <si>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</si>
  <si>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</si>
  <si>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</si>
  <si>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</si>
  <si>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</si>
  <si>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</si>
  <si>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</si>
  <si>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</si>
  <si>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</si>
  <si>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</si>
  <si>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</si>
  <si>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</si>
  <si>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</si>
  <si>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(i) Invoere bestem vir uitvoere nie</t>
  </si>
  <si>
    <t>Beginvoorraad</t>
  </si>
  <si>
    <t>Imported</t>
  </si>
  <si>
    <t>Ingevoer</t>
  </si>
  <si>
    <t>Exported</t>
  </si>
  <si>
    <t>Uitgevoer</t>
  </si>
  <si>
    <t>Stock surplus(-)/deficit(+)</t>
  </si>
  <si>
    <t>Voorraad surplus(-)/tekort(+)</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</si>
  <si>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</si>
  <si>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</si>
  <si>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</si>
  <si>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</si>
  <si>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</si>
  <si>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</si>
  <si>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</si>
  <si>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</si>
  <si>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</si>
  <si>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</si>
  <si>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</si>
  <si>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</si>
  <si>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</si>
  <si>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</si>
  <si>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</si>
  <si>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</si>
  <si>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</si>
  <si>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</si>
  <si>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</si>
  <si>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</si>
  <si>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</si>
  <si>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</si>
  <si>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Border posts</t>
  </si>
  <si>
    <t>Harbours</t>
  </si>
  <si>
    <t>Grensposte</t>
  </si>
  <si>
    <t>Hawens</t>
  </si>
  <si>
    <t>(d) RSA Uitvoere (7)</t>
  </si>
  <si>
    <t>Produkte (6)</t>
  </si>
  <si>
    <t>(d) RSA Exports (7)</t>
  </si>
  <si>
    <t>Products (6)</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</si>
  <si>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</si>
  <si>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</si>
  <si>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As declared by co-workers. Although everything has been done to ensure the accuracy of the information, neither SAGIS nor any of its directors or employees take any responsibility for actions or losses that might occur as a result of the usage of this information./</t>
  </si>
  <si>
    <t>Sep 2002</t>
  </si>
  <si>
    <t xml:space="preserve">SMI-112002  </t>
  </si>
  <si>
    <t>27/11/2002</t>
  </si>
  <si>
    <t>Deliveries directly from farms (5)</t>
  </si>
  <si>
    <t>Lewerings direk vanaf plase (5)</t>
  </si>
  <si>
    <t>Netto versendings(+)/ontvangstes(-)</t>
  </si>
  <si>
    <t>(f) Unutilised stock (a+b-c-d-e)</t>
  </si>
  <si>
    <t>BARLEY/GARS - 2001/2002 Year (Oct - Sep) FINAL/2001/2002 Jaar (Okt - Sep) FINAAL (2)</t>
  </si>
  <si>
    <t>'000 t</t>
  </si>
  <si>
    <t>Aug 2002</t>
  </si>
  <si>
    <t>Progressive/Progressief</t>
  </si>
  <si>
    <t>Final/Finaal</t>
  </si>
  <si>
    <t>Oct/Okt 2001 - Sep 2002</t>
  </si>
  <si>
    <t>Oct/Okt 2000 - Sep 2001</t>
  </si>
  <si>
    <t>1 Aug 2002</t>
  </si>
  <si>
    <t>1 Sep 2002</t>
  </si>
  <si>
    <t>1 Oct/Okt 2000</t>
  </si>
  <si>
    <t>Prog. Oct/Okt 2001 - Sep 2002</t>
  </si>
  <si>
    <t>Prog. Oct/Okt 2000 - Sep 2001</t>
  </si>
  <si>
    <t>Net dispatches(+)/receipts(-)</t>
  </si>
  <si>
    <t>Surplus(-)/Deficit(+) (8)</t>
  </si>
  <si>
    <t>Surplus(-)/Tekort(+) (8)</t>
  </si>
  <si>
    <t>31 Aug 2002</t>
  </si>
  <si>
    <t>30 Sep 2002</t>
  </si>
  <si>
    <t>30 Sep 2001</t>
  </si>
  <si>
    <r>
      <t>(f) Onaangewende voorraad</t>
    </r>
    <r>
      <rPr>
        <sz val="15"/>
        <rFont val="Arial"/>
        <family val="2"/>
      </rPr>
      <t xml:space="preserve"> </t>
    </r>
    <r>
      <rPr>
        <b/>
        <sz val="15"/>
        <rFont val="Arial"/>
        <family val="2"/>
      </rPr>
      <t>(a+b-c-d-e)</t>
    </r>
  </si>
  <si>
    <t>(g) Stock stored at: (9)</t>
  </si>
  <si>
    <t>(g) Voorraad geberg by: (9)</t>
  </si>
  <si>
    <t>Sep 2001</t>
  </si>
  <si>
    <t>Oct/Okt 2001 - Aug 2002</t>
  </si>
  <si>
    <t>131 315</t>
  </si>
  <si>
    <t>The surplus/deficit figures are partly due to barley dispatched for human consumption but utilised as feed barley./Die surplus/tekort syfers is gedeeltelik as gevolg van gars versend vir menslike verbruik maar aangewend as voergars.</t>
  </si>
  <si>
    <t>(9)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</si>
</sst>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64" fontId="4" fillId="0" borderId="1" xfId="0" applyNumberFormat="1" applyFont="1" applyFill="1" applyBorder="1" applyAlignment="1">
      <alignment/>
    </xf>
    <xf numFmtId="164" fontId="4" fillId="0" borderId="23" xfId="0" applyNumberFormat="1" applyFont="1" applyFill="1" applyBorder="1" applyAlignment="1">
      <alignment/>
    </xf>
    <xf numFmtId="164" fontId="4" fillId="0" borderId="4" xfId="0" applyNumberFormat="1" applyFont="1" applyFill="1" applyBorder="1" applyAlignment="1">
      <alignment/>
    </xf>
    <xf numFmtId="164" fontId="4" fillId="0" borderId="2" xfId="0" applyNumberFormat="1" applyFont="1" applyFill="1" applyBorder="1" applyAlignment="1">
      <alignment/>
    </xf>
    <xf numFmtId="164" fontId="4" fillId="0" borderId="2"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8" xfId="0" applyNumberFormat="1" applyFont="1" applyFill="1" applyBorder="1" applyAlignment="1">
      <alignment/>
    </xf>
    <xf numFmtId="164"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29" xfId="0" applyNumberFormat="1" applyFont="1" applyFill="1" applyBorder="1" applyAlignment="1">
      <alignment/>
    </xf>
    <xf numFmtId="164" fontId="4" fillId="0" borderId="30"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64" fontId="4" fillId="0" borderId="34" xfId="0" applyNumberFormat="1" applyFont="1" applyFill="1" applyBorder="1" applyAlignment="1">
      <alignment/>
    </xf>
    <xf numFmtId="164" fontId="4" fillId="0" borderId="27" xfId="0" applyNumberFormat="1" applyFont="1" applyFill="1" applyBorder="1" applyAlignment="1">
      <alignment/>
    </xf>
    <xf numFmtId="164"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164" fontId="4" fillId="0" borderId="38" xfId="0" applyNumberFormat="1" applyFont="1" applyFill="1" applyBorder="1" applyAlignment="1">
      <alignment/>
    </xf>
    <xf numFmtId="164" fontId="4" fillId="0" borderId="31" xfId="0" applyNumberFormat="1" applyFont="1" applyFill="1" applyBorder="1" applyAlignment="1">
      <alignment/>
    </xf>
    <xf numFmtId="164" fontId="4" fillId="0" borderId="39" xfId="0" applyNumberFormat="1" applyFont="1" applyFill="1" applyBorder="1" applyAlignment="1">
      <alignment/>
    </xf>
    <xf numFmtId="0" fontId="5" fillId="0" borderId="38"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64" fontId="4" fillId="0" borderId="40" xfId="0" applyNumberFormat="1" applyFont="1" applyFill="1" applyBorder="1" applyAlignment="1">
      <alignment/>
    </xf>
    <xf numFmtId="164" fontId="4" fillId="0" borderId="36" xfId="0" applyNumberFormat="1" applyFont="1" applyFill="1" applyBorder="1" applyAlignment="1">
      <alignment/>
    </xf>
    <xf numFmtId="164" fontId="4" fillId="0" borderId="41" xfId="0" applyNumberFormat="1" applyFont="1" applyFill="1" applyBorder="1" applyAlignment="1">
      <alignment/>
    </xf>
    <xf numFmtId="164" fontId="4" fillId="0" borderId="7" xfId="0" applyNumberFormat="1" applyFont="1" applyFill="1" applyBorder="1" applyAlignment="1">
      <alignment/>
    </xf>
    <xf numFmtId="164" fontId="4" fillId="0" borderId="6" xfId="0" applyNumberFormat="1"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xf>
    <xf numFmtId="0" fontId="4" fillId="0" borderId="31" xfId="0" applyFont="1" applyFill="1" applyBorder="1" applyAlignment="1">
      <alignment horizontal="right"/>
    </xf>
    <xf numFmtId="164" fontId="4" fillId="0" borderId="42"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64" fontId="4" fillId="0" borderId="43" xfId="0" applyNumberFormat="1" applyFont="1" applyFill="1" applyBorder="1" applyAlignment="1">
      <alignment/>
    </xf>
    <xf numFmtId="164" fontId="4" fillId="0" borderId="4" xfId="0" applyNumberFormat="1" applyFont="1" applyFill="1" applyBorder="1" applyAlignment="1" quotePrefix="1">
      <alignment horizontal="center"/>
    </xf>
    <xf numFmtId="0" fontId="5" fillId="0" borderId="44"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46" xfId="0" applyNumberFormat="1" applyFont="1" applyFill="1" applyBorder="1" applyAlignment="1">
      <alignment/>
    </xf>
    <xf numFmtId="164" fontId="4" fillId="0" borderId="47"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9" xfId="0" applyFont="1" applyFill="1" applyBorder="1" applyAlignment="1">
      <alignment horizontal="left"/>
    </xf>
    <xf numFmtId="164" fontId="4" fillId="0" borderId="48" xfId="0" applyNumberFormat="1" applyFont="1" applyFill="1" applyBorder="1" applyAlignment="1">
      <alignmen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64" fontId="4" fillId="0" borderId="5" xfId="0" applyNumberFormat="1" applyFont="1" applyFill="1" applyBorder="1" applyAlignment="1">
      <alignment/>
    </xf>
    <xf numFmtId="164"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64" fontId="4" fillId="0" borderId="52"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64"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64"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2"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64" fontId="4" fillId="0" borderId="5" xfId="0" applyNumberFormat="1" applyFont="1" applyFill="1" applyBorder="1" applyAlignment="1">
      <alignment horizontal="right"/>
    </xf>
    <xf numFmtId="164" fontId="4" fillId="0" borderId="33" xfId="0" applyNumberFormat="1" applyFont="1" applyFill="1" applyBorder="1" applyAlignment="1">
      <alignment horizontal="right"/>
    </xf>
    <xf numFmtId="164" fontId="4" fillId="0" borderId="36" xfId="0" applyNumberFormat="1" applyFont="1" applyFill="1" applyBorder="1" applyAlignment="1">
      <alignment horizontal="right"/>
    </xf>
    <xf numFmtId="164" fontId="4" fillId="0" borderId="6" xfId="0" applyNumberFormat="1" applyFont="1" applyFill="1" applyBorder="1" applyAlignment="1" quotePrefix="1">
      <alignment horizontal="center"/>
    </xf>
    <xf numFmtId="164" fontId="4" fillId="0" borderId="41" xfId="0" applyNumberFormat="1" applyFont="1" applyFill="1" applyBorder="1" applyAlignment="1">
      <alignment horizontal="right"/>
    </xf>
    <xf numFmtId="164"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64" fontId="4" fillId="0" borderId="52" xfId="0" applyNumberFormat="1" applyFont="1" applyFill="1" applyBorder="1" applyAlignment="1">
      <alignment horizontal="right"/>
    </xf>
    <xf numFmtId="164" fontId="4" fillId="0" borderId="53" xfId="0" applyNumberFormat="1" applyFont="1" applyFill="1" applyBorder="1" applyAlignment="1">
      <alignment horizontal="right"/>
    </xf>
    <xf numFmtId="164" fontId="4" fillId="0" borderId="56" xfId="0" applyNumberFormat="1" applyFont="1" applyFill="1" applyBorder="1" applyAlignment="1">
      <alignment horizontal="right"/>
    </xf>
    <xf numFmtId="164" fontId="4" fillId="0" borderId="57" xfId="0" applyNumberFormat="1" applyFont="1" applyFill="1" applyBorder="1" applyAlignment="1" quotePrefix="1">
      <alignment horizontal="center"/>
    </xf>
    <xf numFmtId="164"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165"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4" fillId="0" borderId="7" xfId="0" applyNumberFormat="1" applyFont="1" applyFill="1" applyBorder="1" applyAlignment="1">
      <alignment horizontal="right"/>
    </xf>
    <xf numFmtId="164" fontId="4" fillId="0" borderId="15" xfId="0" applyNumberFormat="1" applyFont="1" applyFill="1" applyBorder="1" applyAlignment="1">
      <alignment horizontal="right"/>
    </xf>
    <xf numFmtId="164" fontId="4" fillId="0" borderId="16" xfId="0" applyNumberFormat="1" applyFont="1" applyFill="1" applyBorder="1" applyAlignment="1">
      <alignment horizontal="center"/>
    </xf>
    <xf numFmtId="14" fontId="1" fillId="0" borderId="0" xfId="0" applyNumberFormat="1" applyFont="1" applyFill="1" applyBorder="1" applyAlignment="1" quotePrefix="1">
      <alignment horizontal="right"/>
    </xf>
    <xf numFmtId="164" fontId="4" fillId="0" borderId="17" xfId="0" applyNumberFormat="1" applyFont="1" applyFill="1" applyBorder="1" applyAlignment="1">
      <alignment horizontal="right"/>
    </xf>
    <xf numFmtId="164" fontId="4" fillId="0" borderId="59" xfId="0" applyNumberFormat="1" applyFont="1" applyFill="1" applyBorder="1" applyAlignment="1">
      <alignment horizontal="right"/>
    </xf>
    <xf numFmtId="0" fontId="5" fillId="0" borderId="39" xfId="0" applyFont="1" applyFill="1" applyBorder="1" applyAlignment="1">
      <alignment/>
    </xf>
    <xf numFmtId="164" fontId="4" fillId="0" borderId="47" xfId="0" applyNumberFormat="1" applyFont="1" applyFill="1" applyBorder="1" applyAlignment="1">
      <alignment horizontal="right"/>
    </xf>
    <xf numFmtId="0" fontId="4" fillId="0" borderId="5" xfId="0" applyFont="1" applyFill="1" applyBorder="1" applyAlignment="1">
      <alignment horizontal="right"/>
    </xf>
    <xf numFmtId="0" fontId="4" fillId="0" borderId="22" xfId="0" applyFont="1" applyFill="1" applyBorder="1" applyAlignment="1">
      <alignment horizontal="right"/>
    </xf>
    <xf numFmtId="164" fontId="4" fillId="0" borderId="11" xfId="0" applyNumberFormat="1" applyFont="1" applyFill="1" applyBorder="1" applyAlignment="1">
      <alignment/>
    </xf>
    <xf numFmtId="1" fontId="4" fillId="0" borderId="11"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3" xfId="0" applyNumberFormat="1"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quotePrefix="1">
      <alignment/>
    </xf>
    <xf numFmtId="164"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0" fontId="4" fillId="0" borderId="16" xfId="0" applyNumberFormat="1" applyFont="1" applyFill="1" applyBorder="1" applyAlignment="1">
      <alignment horizontal="center"/>
    </xf>
    <xf numFmtId="0" fontId="4" fillId="0" borderId="11" xfId="0" applyNumberFormat="1"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4" fillId="0" borderId="14"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142875</xdr:rowOff>
    </xdr:from>
    <xdr:to>
      <xdr:col>0</xdr:col>
      <xdr:colOff>0</xdr:colOff>
      <xdr:row>61</xdr:row>
      <xdr:rowOff>85725</xdr:rowOff>
    </xdr:to>
    <xdr:pic>
      <xdr:nvPicPr>
        <xdr:cNvPr id="1" name="Picture 1"/>
        <xdr:cNvPicPr preferRelativeResize="1">
          <a:picLocks noChangeAspect="1"/>
        </xdr:cNvPicPr>
      </xdr:nvPicPr>
      <xdr:blipFill>
        <a:blip r:embed="rId1"/>
        <a:stretch>
          <a:fillRect/>
        </a:stretch>
      </xdr:blipFill>
      <xdr:spPr>
        <a:xfrm>
          <a:off x="0" y="14478000"/>
          <a:ext cx="0" cy="1009650"/>
        </a:xfrm>
        <a:prstGeom prst="rect">
          <a:avLst/>
        </a:prstGeom>
        <a:noFill/>
        <a:ln w="9525" cmpd="sng">
          <a:noFill/>
        </a:ln>
      </xdr:spPr>
    </xdr:pic>
    <xdr:clientData/>
  </xdr:twoCellAnchor>
  <xdr:twoCellAnchor>
    <xdr:from>
      <xdr:col>16</xdr:col>
      <xdr:colOff>1352550</xdr:colOff>
      <xdr:row>57</xdr:row>
      <xdr:rowOff>171450</xdr:rowOff>
    </xdr:from>
    <xdr:to>
      <xdr:col>18</xdr:col>
      <xdr:colOff>514350</xdr:colOff>
      <xdr:row>62</xdr:row>
      <xdr:rowOff>114300</xdr:rowOff>
    </xdr:to>
    <xdr:pic>
      <xdr:nvPicPr>
        <xdr:cNvPr id="2" name="Picture 3"/>
        <xdr:cNvPicPr preferRelativeResize="1">
          <a:picLocks noChangeAspect="1"/>
        </xdr:cNvPicPr>
      </xdr:nvPicPr>
      <xdr:blipFill>
        <a:blip r:embed="rId1"/>
        <a:stretch>
          <a:fillRect/>
        </a:stretch>
      </xdr:blipFill>
      <xdr:spPr>
        <a:xfrm>
          <a:off x="18621375" y="145065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16"/>
  <sheetViews>
    <sheetView tabSelected="1" zoomScale="50" zoomScaleNormal="50" workbookViewId="0" topLeftCell="A1">
      <selection activeCell="C9" sqref="C9"/>
    </sheetView>
  </sheetViews>
  <sheetFormatPr defaultColWidth="9.140625" defaultRowHeight="12.75"/>
  <cols>
    <col min="1" max="1" width="8.421875" style="186" customWidth="1"/>
    <col min="2" max="2" width="2.8515625" style="186" customWidth="1"/>
    <col min="3" max="3" width="47.140625" style="186" customWidth="1"/>
    <col min="4" max="16" width="15.421875" style="186" customWidth="1"/>
    <col min="17" max="17" width="47.140625" style="186" customWidth="1"/>
    <col min="18" max="18" width="2.8515625" style="186" customWidth="1"/>
    <col min="19" max="19" width="8.421875" style="186" customWidth="1"/>
    <col min="20" max="150" width="7.8515625" style="186" customWidth="1"/>
    <col min="151" max="16384" width="7.8515625" style="187" customWidth="1"/>
  </cols>
  <sheetData>
    <row r="1" spans="1:150" s="4" customFormat="1" ht="21" customHeight="1">
      <c r="A1" s="1" t="s">
        <v>86</v>
      </c>
      <c r="B1" s="1"/>
      <c r="C1" s="1"/>
      <c r="D1" s="212" t="s">
        <v>26</v>
      </c>
      <c r="E1" s="212"/>
      <c r="F1" s="212"/>
      <c r="G1" s="212"/>
      <c r="H1" s="212"/>
      <c r="I1" s="212"/>
      <c r="J1" s="212"/>
      <c r="K1" s="212"/>
      <c r="L1" s="212"/>
      <c r="M1" s="212"/>
      <c r="N1" s="212"/>
      <c r="O1" s="212"/>
      <c r="P1" s="212"/>
      <c r="Q1" s="2"/>
      <c r="R1" s="2"/>
      <c r="S1" s="191" t="s">
        <v>87</v>
      </c>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row>
    <row r="2" spans="1:150" s="4" customFormat="1" ht="21" customHeight="1">
      <c r="A2" s="212" t="s">
        <v>92</v>
      </c>
      <c r="B2" s="212"/>
      <c r="C2" s="212"/>
      <c r="D2" s="212"/>
      <c r="E2" s="212"/>
      <c r="F2" s="212"/>
      <c r="G2" s="212"/>
      <c r="H2" s="212"/>
      <c r="I2" s="212"/>
      <c r="J2" s="212"/>
      <c r="K2" s="212"/>
      <c r="L2" s="212"/>
      <c r="M2" s="212"/>
      <c r="N2" s="212"/>
      <c r="O2" s="212"/>
      <c r="P2" s="212"/>
      <c r="Q2" s="212"/>
      <c r="R2" s="212"/>
      <c r="S2" s="212"/>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row>
    <row r="3" spans="1:150" s="4" customFormat="1" ht="21" customHeight="1" thickBot="1">
      <c r="A3" s="213" t="s">
        <v>93</v>
      </c>
      <c r="B3" s="213"/>
      <c r="C3" s="213"/>
      <c r="D3" s="213"/>
      <c r="E3" s="213"/>
      <c r="F3" s="213"/>
      <c r="G3" s="213"/>
      <c r="H3" s="213"/>
      <c r="I3" s="213"/>
      <c r="J3" s="213"/>
      <c r="K3" s="213"/>
      <c r="L3" s="213"/>
      <c r="M3" s="213"/>
      <c r="N3" s="213"/>
      <c r="O3" s="213"/>
      <c r="P3" s="213"/>
      <c r="Q3" s="213"/>
      <c r="R3" s="213"/>
      <c r="S3" s="21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row>
    <row r="4" spans="1:150" s="11" customFormat="1" ht="21" customHeight="1">
      <c r="A4" s="5"/>
      <c r="B4" s="6"/>
      <c r="C4" s="6"/>
      <c r="D4" s="217" t="s">
        <v>94</v>
      </c>
      <c r="E4" s="218"/>
      <c r="F4" s="219"/>
      <c r="G4" s="217" t="s">
        <v>85</v>
      </c>
      <c r="H4" s="218"/>
      <c r="I4" s="219"/>
      <c r="J4" s="214" t="s">
        <v>95</v>
      </c>
      <c r="K4" s="215"/>
      <c r="L4" s="215"/>
      <c r="M4" s="7"/>
      <c r="N4" s="214" t="s">
        <v>95</v>
      </c>
      <c r="O4" s="215"/>
      <c r="P4" s="216"/>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row>
    <row r="5" spans="1:150" s="11" customFormat="1" ht="21" customHeight="1" thickBot="1">
      <c r="A5" s="12"/>
      <c r="B5" s="13"/>
      <c r="C5" s="13"/>
      <c r="D5" s="220"/>
      <c r="E5" s="208"/>
      <c r="F5" s="211"/>
      <c r="G5" s="220" t="s">
        <v>96</v>
      </c>
      <c r="H5" s="208"/>
      <c r="I5" s="211"/>
      <c r="J5" s="220" t="s">
        <v>97</v>
      </c>
      <c r="K5" s="208"/>
      <c r="L5" s="208"/>
      <c r="M5" s="14" t="s">
        <v>0</v>
      </c>
      <c r="N5" s="220" t="s">
        <v>98</v>
      </c>
      <c r="O5" s="208"/>
      <c r="P5" s="211"/>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row>
    <row r="6" spans="1:150" s="11" customFormat="1" ht="21" customHeight="1">
      <c r="A6" s="12"/>
      <c r="B6" s="13"/>
      <c r="C6" s="13"/>
      <c r="D6" s="17" t="s">
        <v>35</v>
      </c>
      <c r="E6" s="18" t="s">
        <v>36</v>
      </c>
      <c r="F6" s="19" t="s">
        <v>1</v>
      </c>
      <c r="G6" s="17" t="s">
        <v>35</v>
      </c>
      <c r="H6" s="18" t="s">
        <v>36</v>
      </c>
      <c r="I6" s="19" t="s">
        <v>1</v>
      </c>
      <c r="J6" s="17" t="s">
        <v>35</v>
      </c>
      <c r="K6" s="18" t="s">
        <v>36</v>
      </c>
      <c r="L6" s="19" t="s">
        <v>1</v>
      </c>
      <c r="M6" s="20" t="s">
        <v>73</v>
      </c>
      <c r="N6" s="17" t="s">
        <v>35</v>
      </c>
      <c r="O6" s="18" t="s">
        <v>36</v>
      </c>
      <c r="P6" s="19" t="s">
        <v>1</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row>
    <row r="7" spans="1:150" s="11" customFormat="1" ht="21" customHeight="1" thickBot="1">
      <c r="A7" s="21"/>
      <c r="B7" s="22"/>
      <c r="C7" s="22"/>
      <c r="D7" s="23" t="s">
        <v>27</v>
      </c>
      <c r="E7" s="24" t="s">
        <v>28</v>
      </c>
      <c r="F7" s="25" t="s">
        <v>2</v>
      </c>
      <c r="G7" s="23" t="s">
        <v>27</v>
      </c>
      <c r="H7" s="24" t="s">
        <v>28</v>
      </c>
      <c r="I7" s="25" t="s">
        <v>2</v>
      </c>
      <c r="J7" s="23" t="s">
        <v>27</v>
      </c>
      <c r="K7" s="24" t="s">
        <v>28</v>
      </c>
      <c r="L7" s="25" t="s">
        <v>2</v>
      </c>
      <c r="M7" s="26"/>
      <c r="N7" s="23" t="s">
        <v>27</v>
      </c>
      <c r="O7" s="24" t="s">
        <v>28</v>
      </c>
      <c r="P7" s="25" t="s">
        <v>2</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row>
    <row r="8" spans="1:150"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row>
    <row r="9" spans="1:150" s="11" customFormat="1" ht="21" customHeight="1" thickBot="1">
      <c r="A9" s="33"/>
      <c r="B9" s="34"/>
      <c r="C9" s="34"/>
      <c r="D9" s="221" t="s">
        <v>99</v>
      </c>
      <c r="E9" s="210"/>
      <c r="F9" s="222"/>
      <c r="G9" s="221" t="s">
        <v>100</v>
      </c>
      <c r="H9" s="210"/>
      <c r="I9" s="222"/>
      <c r="J9" s="223" t="s">
        <v>37</v>
      </c>
      <c r="K9" s="224"/>
      <c r="L9" s="224"/>
      <c r="M9" s="35"/>
      <c r="N9" s="223" t="s">
        <v>101</v>
      </c>
      <c r="O9" s="224"/>
      <c r="P9" s="225"/>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row>
    <row r="10" spans="1:150" s="11" customFormat="1" ht="21" customHeight="1" thickBot="1">
      <c r="A10" s="37" t="s">
        <v>53</v>
      </c>
      <c r="B10" s="38"/>
      <c r="C10" s="38"/>
      <c r="D10" s="39">
        <v>65.6</v>
      </c>
      <c r="E10" s="40">
        <v>6.1</v>
      </c>
      <c r="F10" s="41">
        <f>SUM(D10:E10)</f>
        <v>71.69999999999999</v>
      </c>
      <c r="G10" s="40">
        <f>D37</f>
        <v>61.69999999999999</v>
      </c>
      <c r="H10" s="40">
        <f>E37</f>
        <v>4.6</v>
      </c>
      <c r="I10" s="41">
        <f>SUM(G10:H10)</f>
        <v>66.29999999999998</v>
      </c>
      <c r="J10" s="39">
        <v>50.1</v>
      </c>
      <c r="K10" s="40">
        <v>1.1</v>
      </c>
      <c r="L10" s="41">
        <f>SUM(J10:K10)</f>
        <v>51.2</v>
      </c>
      <c r="M10" s="192">
        <f>ROUND((L10-P10)/(P10)*(100),2)</f>
        <v>-23.01</v>
      </c>
      <c r="N10" s="39">
        <v>64.6</v>
      </c>
      <c r="O10" s="50">
        <v>1.9</v>
      </c>
      <c r="P10" s="41">
        <f>SUM(N10:O10)</f>
        <v>66.5</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row>
    <row r="11" spans="1:150" s="11" customFormat="1" ht="21" customHeight="1" thickBot="1">
      <c r="A11" s="37"/>
      <c r="B11" s="10"/>
      <c r="C11" s="10"/>
      <c r="D11" s="204"/>
      <c r="E11" s="204"/>
      <c r="F11" s="204"/>
      <c r="G11" s="190"/>
      <c r="H11" s="190"/>
      <c r="I11" s="190"/>
      <c r="J11" s="207" t="s">
        <v>102</v>
      </c>
      <c r="K11" s="207"/>
      <c r="L11" s="207"/>
      <c r="M11" s="45"/>
      <c r="N11" s="208" t="s">
        <v>103</v>
      </c>
      <c r="O11" s="208"/>
      <c r="P11" s="208"/>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row>
    <row r="12" spans="1:150" s="11" customFormat="1" ht="21" customHeight="1" thickBot="1">
      <c r="A12" s="37" t="s">
        <v>3</v>
      </c>
      <c r="B12" s="48"/>
      <c r="C12" s="48"/>
      <c r="D12" s="49">
        <f>SUM(D13:D14)</f>
        <v>24</v>
      </c>
      <c r="E12" s="50">
        <f>SUM(E13:E14)</f>
        <v>0</v>
      </c>
      <c r="F12" s="51">
        <f>SUM(D12:E12)</f>
        <v>24</v>
      </c>
      <c r="G12" s="49">
        <f>SUM(G13:G14)</f>
        <v>3.8</v>
      </c>
      <c r="H12" s="50">
        <f>SUM(H13:H14)</f>
        <v>0.1</v>
      </c>
      <c r="I12" s="51">
        <f>SUM(G12:H12)</f>
        <v>3.9</v>
      </c>
      <c r="J12" s="39">
        <f>J13+J14</f>
        <v>272.6</v>
      </c>
      <c r="K12" s="52">
        <f>K13+K14</f>
        <v>25.7</v>
      </c>
      <c r="L12" s="41">
        <f>SUM(J12:K12)</f>
        <v>298.3</v>
      </c>
      <c r="M12" s="147" t="s">
        <v>21</v>
      </c>
      <c r="N12" s="39">
        <f>N13+N14</f>
        <v>242</v>
      </c>
      <c r="O12" s="52">
        <f>O13+O14</f>
        <v>9</v>
      </c>
      <c r="P12" s="54">
        <f>SUM(N12:O12)</f>
        <v>251</v>
      </c>
      <c r="Q12" s="43"/>
      <c r="R12" s="43"/>
      <c r="S12" s="44" t="s">
        <v>4</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row>
    <row r="13" spans="1:150" s="11" customFormat="1" ht="21" customHeight="1">
      <c r="A13" s="37"/>
      <c r="B13" s="55" t="s">
        <v>88</v>
      </c>
      <c r="C13" s="56"/>
      <c r="D13" s="57">
        <v>0</v>
      </c>
      <c r="E13" s="58">
        <v>0</v>
      </c>
      <c r="F13" s="54">
        <f>SUM(D13:E13)</f>
        <v>0</v>
      </c>
      <c r="G13" s="57">
        <v>0</v>
      </c>
      <c r="H13" s="58">
        <v>0.1</v>
      </c>
      <c r="I13" s="54">
        <f>SUM(G13:H13)</f>
        <v>0.1</v>
      </c>
      <c r="J13" s="57">
        <v>105.7</v>
      </c>
      <c r="K13" s="58">
        <v>25.7</v>
      </c>
      <c r="L13" s="54">
        <f>SUM(J13:K13)</f>
        <v>131.4</v>
      </c>
      <c r="M13" s="96">
        <f>ROUND((L13-P13)/(P13)*(100),2)</f>
        <v>13.08</v>
      </c>
      <c r="N13" s="57">
        <v>107.2</v>
      </c>
      <c r="O13" s="58">
        <v>9</v>
      </c>
      <c r="P13" s="54">
        <f>SUM(N13:O13)</f>
        <v>116.2</v>
      </c>
      <c r="Q13" s="59"/>
      <c r="R13" s="60" t="s">
        <v>89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row>
    <row r="14" spans="1:150" s="11" customFormat="1" ht="21" customHeight="1" thickBot="1">
      <c r="A14" s="37"/>
      <c r="B14" s="61" t="s">
        <v>30</v>
      </c>
      <c r="C14" s="62"/>
      <c r="D14" s="63">
        <v>24</v>
      </c>
      <c r="E14" s="64">
        <v>0</v>
      </c>
      <c r="F14" s="65">
        <f>SUM(D14:E14)</f>
        <v>24</v>
      </c>
      <c r="G14" s="63">
        <v>3.8</v>
      </c>
      <c r="H14" s="64">
        <v>0</v>
      </c>
      <c r="I14" s="65">
        <f>SUM(G14:H14)</f>
        <v>3.8</v>
      </c>
      <c r="J14" s="63">
        <v>166.9</v>
      </c>
      <c r="K14" s="66">
        <v>0</v>
      </c>
      <c r="L14" s="65">
        <f>SUM(J14:K14)</f>
        <v>166.9</v>
      </c>
      <c r="M14" s="67" t="s">
        <v>21</v>
      </c>
      <c r="N14" s="63">
        <v>134.8</v>
      </c>
      <c r="O14" s="66">
        <v>0</v>
      </c>
      <c r="P14" s="65">
        <f>SUM(N14:O14)</f>
        <v>134.8</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row>
    <row r="15" spans="1:150"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1" customFormat="1" ht="21" customHeight="1" thickBot="1">
      <c r="A16" s="37" t="s">
        <v>6</v>
      </c>
      <c r="B16" s="72"/>
      <c r="C16" s="48"/>
      <c r="D16" s="39">
        <f>SUM(D18:D22)</f>
        <v>26.900000000000002</v>
      </c>
      <c r="E16" s="50">
        <f>SUM(E18:E22)</f>
        <v>2.4000000000000004</v>
      </c>
      <c r="F16" s="42">
        <f>SUM(D16:E16)</f>
        <v>29.300000000000004</v>
      </c>
      <c r="G16" s="39">
        <f>SUM(G18:G22)</f>
        <v>21.799999999999997</v>
      </c>
      <c r="H16" s="50">
        <f>SUM(H18:H22)</f>
        <v>2.2</v>
      </c>
      <c r="I16" s="42">
        <f>SUM(G16:H16)</f>
        <v>23.999999999999996</v>
      </c>
      <c r="J16" s="39">
        <f>SUM(J18:J22)</f>
        <v>267.20000000000005</v>
      </c>
      <c r="K16" s="50">
        <f>SUM(K18:K22)</f>
        <v>37.3</v>
      </c>
      <c r="L16" s="42">
        <f>SUM(J16:K16)</f>
        <v>304.50000000000006</v>
      </c>
      <c r="M16" s="192">
        <f>ROUND((L16-P16)/(P16)*(100),2)</f>
        <v>13.58</v>
      </c>
      <c r="N16" s="39">
        <f>SUM(N18:N22)</f>
        <v>257.7</v>
      </c>
      <c r="O16" s="50">
        <f>SUM(O18:O22)</f>
        <v>10.4</v>
      </c>
      <c r="P16" s="42">
        <f>SUM(N16:O16)</f>
        <v>268.09999999999997</v>
      </c>
      <c r="Q16" s="43"/>
      <c r="R16" s="43"/>
      <c r="S16" s="44" t="s">
        <v>7</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1" customFormat="1" ht="21" customHeight="1">
      <c r="A17" s="37"/>
      <c r="B17" s="73" t="s">
        <v>32</v>
      </c>
      <c r="C17" s="74"/>
      <c r="D17" s="75">
        <f>SUM(D18:D19)</f>
        <v>26.1</v>
      </c>
      <c r="E17" s="58">
        <f>SUM(E18:E19)</f>
        <v>1.7</v>
      </c>
      <c r="F17" s="51">
        <f>SUM(D17:E17)</f>
        <v>27.8</v>
      </c>
      <c r="G17" s="57">
        <f>SUM(G18:G19)</f>
        <v>20.4</v>
      </c>
      <c r="H17" s="58">
        <f>SUM(H18:H19)</f>
        <v>1.9</v>
      </c>
      <c r="I17" s="51">
        <f>SUM(G17:H17)</f>
        <v>22.299999999999997</v>
      </c>
      <c r="J17" s="57">
        <f>SUM(J18:J19)</f>
        <v>257.2</v>
      </c>
      <c r="K17" s="58">
        <f>SUM(K18:K19)</f>
        <v>29.6</v>
      </c>
      <c r="L17" s="51">
        <f>SUM(J17:K17)</f>
        <v>286.8</v>
      </c>
      <c r="M17" s="193">
        <f aca="true" t="shared" si="0" ref="M17:M22">ROUND((L17-P17)/(P17)*(100),2)</f>
        <v>11.51</v>
      </c>
      <c r="N17" s="57">
        <f>SUM(N18:N19)</f>
        <v>250.2</v>
      </c>
      <c r="O17" s="58">
        <f>SUM(O18:O19)</f>
        <v>7</v>
      </c>
      <c r="P17" s="51">
        <f>SUM(N17:O17)</f>
        <v>257.2</v>
      </c>
      <c r="Q17" s="76"/>
      <c r="R17" s="77" t="s">
        <v>33</v>
      </c>
      <c r="S17" s="44"/>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1" customFormat="1" ht="21" customHeight="1">
      <c r="A18" s="37"/>
      <c r="B18" s="79"/>
      <c r="C18" s="55" t="s">
        <v>8</v>
      </c>
      <c r="D18" s="80">
        <v>26.1</v>
      </c>
      <c r="E18" s="81">
        <v>0</v>
      </c>
      <c r="F18" s="82">
        <f>SUM(D18:E18)</f>
        <v>26.1</v>
      </c>
      <c r="G18" s="80">
        <v>20.4</v>
      </c>
      <c r="H18" s="81">
        <v>0</v>
      </c>
      <c r="I18" s="82">
        <f>SUM(G18:H18)</f>
        <v>20.4</v>
      </c>
      <c r="J18" s="80">
        <v>257.2</v>
      </c>
      <c r="K18" s="81">
        <v>0</v>
      </c>
      <c r="L18" s="82">
        <f>SUM(J18:K18)</f>
        <v>257.2</v>
      </c>
      <c r="M18" s="96">
        <f t="shared" si="0"/>
        <v>5.63</v>
      </c>
      <c r="N18" s="80">
        <v>243.5</v>
      </c>
      <c r="O18" s="81">
        <v>0</v>
      </c>
      <c r="P18" s="82">
        <f>SUM(N18:O18)</f>
        <v>243.5</v>
      </c>
      <c r="Q18" s="60" t="s">
        <v>55</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1" customFormat="1" ht="21" customHeight="1">
      <c r="A19" s="37"/>
      <c r="B19" s="84"/>
      <c r="C19" s="194" t="s">
        <v>39</v>
      </c>
      <c r="D19" s="85">
        <v>0</v>
      </c>
      <c r="E19" s="86">
        <v>1.7</v>
      </c>
      <c r="F19" s="87">
        <f>E19+D19</f>
        <v>1.7</v>
      </c>
      <c r="G19" s="85">
        <v>0</v>
      </c>
      <c r="H19" s="86">
        <v>1.9</v>
      </c>
      <c r="I19" s="87">
        <f>H19+G19</f>
        <v>1.9</v>
      </c>
      <c r="J19" s="85">
        <v>0</v>
      </c>
      <c r="K19" s="86">
        <v>29.6</v>
      </c>
      <c r="L19" s="87">
        <f>K19+J19</f>
        <v>29.6</v>
      </c>
      <c r="M19" s="188">
        <f t="shared" si="0"/>
        <v>116.06</v>
      </c>
      <c r="N19" s="85">
        <v>6.7</v>
      </c>
      <c r="O19" s="86">
        <v>7</v>
      </c>
      <c r="P19" s="87">
        <f>O19+N19</f>
        <v>13.7</v>
      </c>
      <c r="Q19" s="88" t="s">
        <v>52</v>
      </c>
      <c r="R19" s="89"/>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1" customFormat="1" ht="21" customHeight="1">
      <c r="A20" s="37"/>
      <c r="B20" s="90" t="s">
        <v>9</v>
      </c>
      <c r="C20" s="91"/>
      <c r="D20" s="92">
        <v>0.8</v>
      </c>
      <c r="E20" s="93">
        <v>0.5</v>
      </c>
      <c r="F20" s="94">
        <f>SUM(D20:E20)</f>
        <v>1.3</v>
      </c>
      <c r="G20" s="92">
        <v>1.4</v>
      </c>
      <c r="H20" s="93">
        <v>0.1</v>
      </c>
      <c r="I20" s="94">
        <f>SUM(G20:H20)</f>
        <v>1.5</v>
      </c>
      <c r="J20" s="92">
        <v>6.6</v>
      </c>
      <c r="K20" s="93">
        <v>3.8</v>
      </c>
      <c r="L20" s="94">
        <f>SUM(J20:K20)</f>
        <v>10.399999999999999</v>
      </c>
      <c r="M20" s="195">
        <f t="shared" si="0"/>
        <v>136.36</v>
      </c>
      <c r="N20" s="92">
        <v>2.6</v>
      </c>
      <c r="O20" s="93">
        <v>1.8</v>
      </c>
      <c r="P20" s="94">
        <f>SUM(N20:O20)</f>
        <v>4.4</v>
      </c>
      <c r="Q20" s="46"/>
      <c r="R20" s="89"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1" customFormat="1" ht="21" customHeight="1">
      <c r="A21" s="37"/>
      <c r="B21" s="90" t="s">
        <v>10</v>
      </c>
      <c r="C21" s="91"/>
      <c r="D21" s="92">
        <v>0</v>
      </c>
      <c r="E21" s="93">
        <v>0.2</v>
      </c>
      <c r="F21" s="94">
        <f>SUM(D21:E21)</f>
        <v>0.2</v>
      </c>
      <c r="G21" s="92">
        <v>0</v>
      </c>
      <c r="H21" s="93">
        <v>0.2</v>
      </c>
      <c r="I21" s="95">
        <f>SUM(G21:H21)</f>
        <v>0.2</v>
      </c>
      <c r="J21" s="92">
        <v>0.1</v>
      </c>
      <c r="K21" s="93">
        <v>3.8</v>
      </c>
      <c r="L21" s="95">
        <f>SUM(J21:K21)</f>
        <v>3.9</v>
      </c>
      <c r="M21" s="96">
        <f t="shared" si="0"/>
        <v>105.26</v>
      </c>
      <c r="N21" s="92">
        <v>0.4</v>
      </c>
      <c r="O21" s="93">
        <v>1.5</v>
      </c>
      <c r="P21" s="95">
        <f>SUM(N21:O21)</f>
        <v>1.9</v>
      </c>
      <c r="Q21" s="196"/>
      <c r="R21" s="89" t="s">
        <v>11</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1" customFormat="1" ht="21" customHeight="1" thickBot="1">
      <c r="A22" s="37"/>
      <c r="B22" s="97" t="s">
        <v>41</v>
      </c>
      <c r="C22" s="98"/>
      <c r="D22" s="63">
        <v>0</v>
      </c>
      <c r="E22" s="64">
        <v>0</v>
      </c>
      <c r="F22" s="99">
        <f>SUM(D22:E22)</f>
        <v>0</v>
      </c>
      <c r="G22" s="63">
        <v>0</v>
      </c>
      <c r="H22" s="64">
        <v>0</v>
      </c>
      <c r="I22" s="99">
        <f>SUM(G22:H22)</f>
        <v>0</v>
      </c>
      <c r="J22" s="63">
        <v>3.3</v>
      </c>
      <c r="K22" s="64">
        <v>0.1</v>
      </c>
      <c r="L22" s="99">
        <f>SUM(J22:K22)</f>
        <v>3.4</v>
      </c>
      <c r="M22" s="189">
        <f t="shared" si="0"/>
        <v>-26.09</v>
      </c>
      <c r="N22" s="63">
        <v>4.5</v>
      </c>
      <c r="O22" s="64">
        <v>0.1</v>
      </c>
      <c r="P22" s="99">
        <f>SUM(N22:O22)</f>
        <v>4.6</v>
      </c>
      <c r="Q22" s="197"/>
      <c r="R22" s="100"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1" customFormat="1" ht="21" customHeight="1" thickBot="1">
      <c r="A23" s="37"/>
      <c r="B23" s="38"/>
      <c r="C23" s="38"/>
      <c r="D23" s="198"/>
      <c r="E23" s="198"/>
      <c r="F23" s="198"/>
      <c r="G23" s="198"/>
      <c r="H23" s="198"/>
      <c r="I23" s="198"/>
      <c r="J23" s="198"/>
      <c r="K23" s="198"/>
      <c r="L23" s="198"/>
      <c r="M23" s="199"/>
      <c r="N23" s="198"/>
      <c r="O23" s="198"/>
      <c r="P23" s="198"/>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9" s="10" customFormat="1" ht="21" customHeight="1" thickBot="1">
      <c r="A24" s="37" t="s">
        <v>80</v>
      </c>
      <c r="B24" s="48"/>
      <c r="C24" s="48"/>
      <c r="D24" s="49">
        <f>SUM(D25+D28)</f>
        <v>0</v>
      </c>
      <c r="E24" s="101">
        <f>SUM(E25+E28)</f>
        <v>0</v>
      </c>
      <c r="F24" s="51">
        <f aca="true" t="shared" si="1" ref="F24:F30">SUM(D24:E24)</f>
        <v>0</v>
      </c>
      <c r="G24" s="49">
        <f>SUM(G25+G28)</f>
        <v>0</v>
      </c>
      <c r="H24" s="101">
        <f>SUM(H25+H28)</f>
        <v>0</v>
      </c>
      <c r="I24" s="51">
        <f aca="true" t="shared" si="2" ref="I24:I30">SUM(G24:H24)</f>
        <v>0</v>
      </c>
      <c r="J24" s="49">
        <f>SUM(J25+J28)</f>
        <v>0.2</v>
      </c>
      <c r="K24" s="101">
        <f>SUM(K25+K28)</f>
        <v>0</v>
      </c>
      <c r="L24" s="51">
        <f aca="true" t="shared" si="3" ref="L24:L30">SUM(J24:K24)</f>
        <v>0.2</v>
      </c>
      <c r="M24" s="53" t="s">
        <v>21</v>
      </c>
      <c r="N24" s="57">
        <f>SUM(N25+N28)</f>
        <v>0</v>
      </c>
      <c r="O24" s="58">
        <f>SUM(O25+O28)</f>
        <v>0</v>
      </c>
      <c r="P24" s="51">
        <f aca="true" t="shared" si="4" ref="P24:P30">SUM(N24:O24)</f>
        <v>0</v>
      </c>
      <c r="Q24" s="78"/>
      <c r="R24" s="78"/>
      <c r="S24" s="102" t="s">
        <v>78</v>
      </c>
    </row>
    <row r="25" spans="1:150" s="11" customFormat="1" ht="21" customHeight="1">
      <c r="A25" s="37"/>
      <c r="B25" s="73" t="s">
        <v>81</v>
      </c>
      <c r="C25" s="103"/>
      <c r="D25" s="49">
        <f>SUM(D26:D27)</f>
        <v>0</v>
      </c>
      <c r="E25" s="101">
        <f>SUM(E26:E27)</f>
        <v>0</v>
      </c>
      <c r="F25" s="54">
        <f t="shared" si="1"/>
        <v>0</v>
      </c>
      <c r="G25" s="49">
        <f>SUM(G26:G27)</f>
        <v>0</v>
      </c>
      <c r="H25" s="101">
        <f>SUM(H26:H27)</f>
        <v>0</v>
      </c>
      <c r="I25" s="54">
        <f t="shared" si="2"/>
        <v>0</v>
      </c>
      <c r="J25" s="49">
        <f>SUM(J26:J27)</f>
        <v>0.2</v>
      </c>
      <c r="K25" s="104">
        <f>SUM(K26:K27)</f>
        <v>0</v>
      </c>
      <c r="L25" s="54">
        <f t="shared" si="3"/>
        <v>0.2</v>
      </c>
      <c r="M25" s="105" t="s">
        <v>21</v>
      </c>
      <c r="N25" s="75">
        <f>SUM(N26:N27)</f>
        <v>0</v>
      </c>
      <c r="O25" s="58">
        <f>SUM(O26:O27)</f>
        <v>0</v>
      </c>
      <c r="P25" s="54">
        <f t="shared" si="4"/>
        <v>0</v>
      </c>
      <c r="Q25" s="106"/>
      <c r="R25" s="77" t="s">
        <v>79</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1" customFormat="1" ht="21" customHeight="1">
      <c r="A26" s="37"/>
      <c r="B26" s="107"/>
      <c r="C26" s="108" t="s">
        <v>64</v>
      </c>
      <c r="D26" s="109">
        <v>0</v>
      </c>
      <c r="E26" s="110">
        <v>0</v>
      </c>
      <c r="F26" s="111">
        <f t="shared" si="1"/>
        <v>0</v>
      </c>
      <c r="G26" s="109">
        <v>0</v>
      </c>
      <c r="H26" s="110">
        <v>0</v>
      </c>
      <c r="I26" s="111">
        <f t="shared" si="2"/>
        <v>0</v>
      </c>
      <c r="J26" s="109">
        <v>0.2</v>
      </c>
      <c r="K26" s="110">
        <v>0</v>
      </c>
      <c r="L26" s="111">
        <f t="shared" si="3"/>
        <v>0.2</v>
      </c>
      <c r="M26" s="112" t="s">
        <v>21</v>
      </c>
      <c r="N26" s="109">
        <v>0</v>
      </c>
      <c r="O26" s="110">
        <v>0</v>
      </c>
      <c r="P26" s="111">
        <f t="shared" si="4"/>
        <v>0</v>
      </c>
      <c r="Q26" s="113" t="s">
        <v>66</v>
      </c>
      <c r="R26" s="114"/>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1" customFormat="1" ht="21" customHeight="1">
      <c r="A27" s="37"/>
      <c r="B27" s="107"/>
      <c r="C27" s="115" t="s">
        <v>65</v>
      </c>
      <c r="D27" s="116">
        <v>0</v>
      </c>
      <c r="E27" s="117">
        <v>0</v>
      </c>
      <c r="F27" s="118">
        <f t="shared" si="1"/>
        <v>0</v>
      </c>
      <c r="G27" s="116">
        <v>0</v>
      </c>
      <c r="H27" s="117">
        <v>0</v>
      </c>
      <c r="I27" s="118">
        <f t="shared" si="2"/>
        <v>0</v>
      </c>
      <c r="J27" s="116">
        <v>0</v>
      </c>
      <c r="K27" s="117">
        <v>0</v>
      </c>
      <c r="L27" s="118">
        <f t="shared" si="3"/>
        <v>0</v>
      </c>
      <c r="M27" s="119" t="s">
        <v>21</v>
      </c>
      <c r="N27" s="116">
        <v>0</v>
      </c>
      <c r="O27" s="117">
        <v>0</v>
      </c>
      <c r="P27" s="118">
        <f t="shared" si="4"/>
        <v>0</v>
      </c>
      <c r="Q27" s="88" t="s">
        <v>67</v>
      </c>
      <c r="R27" s="120"/>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1" customFormat="1" ht="21" customHeight="1">
      <c r="A28" s="37"/>
      <c r="B28" s="90" t="s">
        <v>68</v>
      </c>
      <c r="C28" s="121"/>
      <c r="D28" s="122">
        <f>SUM(D29:D30)</f>
        <v>0</v>
      </c>
      <c r="E28" s="123">
        <f>SUM(E29:E30)</f>
        <v>0</v>
      </c>
      <c r="F28" s="95">
        <f t="shared" si="1"/>
        <v>0</v>
      </c>
      <c r="G28" s="122">
        <f>SUM(G29:G30)</f>
        <v>0</v>
      </c>
      <c r="H28" s="123">
        <f>SUM(H29:H30)</f>
        <v>0</v>
      </c>
      <c r="I28" s="95">
        <f t="shared" si="2"/>
        <v>0</v>
      </c>
      <c r="J28" s="122">
        <f>SUM(J29:J30)</f>
        <v>0</v>
      </c>
      <c r="K28" s="123">
        <f>SUM(K29:K30)</f>
        <v>0</v>
      </c>
      <c r="L28" s="95">
        <f t="shared" si="3"/>
        <v>0</v>
      </c>
      <c r="M28" s="112" t="s">
        <v>21</v>
      </c>
      <c r="N28" s="122">
        <f>SUM(N29:N30)</f>
        <v>0</v>
      </c>
      <c r="O28" s="123">
        <f>SUM(O29:O30)</f>
        <v>0</v>
      </c>
      <c r="P28" s="95">
        <f t="shared" si="4"/>
        <v>0</v>
      </c>
      <c r="Q28" s="124"/>
      <c r="R28" s="89" t="s">
        <v>69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1" customFormat="1" ht="21" customHeight="1">
      <c r="A29" s="37"/>
      <c r="B29" s="107"/>
      <c r="C29" s="108" t="s">
        <v>74</v>
      </c>
      <c r="D29" s="109">
        <v>0</v>
      </c>
      <c r="E29" s="110">
        <v>0</v>
      </c>
      <c r="F29" s="111">
        <f t="shared" si="1"/>
        <v>0</v>
      </c>
      <c r="G29" s="109">
        <v>0</v>
      </c>
      <c r="H29" s="110">
        <v>0</v>
      </c>
      <c r="I29" s="111">
        <f t="shared" si="2"/>
        <v>0</v>
      </c>
      <c r="J29" s="109">
        <v>0</v>
      </c>
      <c r="K29" s="110">
        <v>0</v>
      </c>
      <c r="L29" s="111">
        <f t="shared" si="3"/>
        <v>0</v>
      </c>
      <c r="M29" s="112" t="s">
        <v>21</v>
      </c>
      <c r="N29" s="109">
        <v>0</v>
      </c>
      <c r="O29" s="110">
        <v>0</v>
      </c>
      <c r="P29" s="111">
        <f t="shared" si="4"/>
        <v>0</v>
      </c>
      <c r="Q29" s="113" t="s">
        <v>76</v>
      </c>
      <c r="R29" s="120"/>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1" customFormat="1" ht="21" customHeight="1">
      <c r="A30" s="37"/>
      <c r="B30" s="107"/>
      <c r="C30" s="115" t="s">
        <v>75</v>
      </c>
      <c r="D30" s="116">
        <v>0</v>
      </c>
      <c r="E30" s="117">
        <v>0</v>
      </c>
      <c r="F30" s="118">
        <f t="shared" si="1"/>
        <v>0</v>
      </c>
      <c r="G30" s="116">
        <v>0</v>
      </c>
      <c r="H30" s="117">
        <v>0</v>
      </c>
      <c r="I30" s="118">
        <f t="shared" si="2"/>
        <v>0</v>
      </c>
      <c r="J30" s="116">
        <v>0</v>
      </c>
      <c r="K30" s="117">
        <v>0</v>
      </c>
      <c r="L30" s="118">
        <f t="shared" si="3"/>
        <v>0</v>
      </c>
      <c r="M30" s="119" t="s">
        <v>21</v>
      </c>
      <c r="N30" s="116">
        <v>0</v>
      </c>
      <c r="O30" s="117">
        <v>0</v>
      </c>
      <c r="P30" s="118">
        <f t="shared" si="4"/>
        <v>0</v>
      </c>
      <c r="Q30" s="88" t="s">
        <v>77</v>
      </c>
      <c r="R30" s="120"/>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1" customFormat="1" ht="9" customHeight="1" thickBot="1">
      <c r="A31" s="37"/>
      <c r="B31" s="125"/>
      <c r="C31" s="126"/>
      <c r="D31" s="127"/>
      <c r="E31" s="128"/>
      <c r="F31" s="129"/>
      <c r="G31" s="127"/>
      <c r="H31" s="128"/>
      <c r="I31" s="129"/>
      <c r="J31" s="127"/>
      <c r="K31" s="128"/>
      <c r="L31" s="129"/>
      <c r="M31" s="130"/>
      <c r="N31" s="127"/>
      <c r="O31" s="128"/>
      <c r="P31" s="129"/>
      <c r="Q31" s="131"/>
      <c r="R31" s="132"/>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1" customFormat="1" ht="21" customHeight="1" thickBot="1">
      <c r="A32" s="37"/>
      <c r="B32" s="91"/>
      <c r="C32" s="91"/>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1" customFormat="1" ht="21" customHeight="1" thickBot="1">
      <c r="A33" s="133" t="s">
        <v>12</v>
      </c>
      <c r="B33" s="38"/>
      <c r="C33" s="38"/>
      <c r="D33" s="134">
        <f aca="true" t="shared" si="5" ref="D33:P33">SUM(D34:D35)</f>
        <v>1</v>
      </c>
      <c r="E33" s="50">
        <f t="shared" si="5"/>
        <v>-0.9</v>
      </c>
      <c r="F33" s="42">
        <f t="shared" si="5"/>
        <v>0.1</v>
      </c>
      <c r="G33" s="134">
        <f>SUM(G34:G35)</f>
        <v>1.2000000000000002</v>
      </c>
      <c r="H33" s="50">
        <f t="shared" si="5"/>
        <v>-1.4</v>
      </c>
      <c r="I33" s="42">
        <f t="shared" si="5"/>
        <v>-0.19999999999999984</v>
      </c>
      <c r="J33" s="50">
        <f t="shared" si="5"/>
        <v>12.8</v>
      </c>
      <c r="K33" s="50">
        <f t="shared" si="5"/>
        <v>-14.4</v>
      </c>
      <c r="L33" s="41">
        <f t="shared" si="5"/>
        <v>-1.599999999999999</v>
      </c>
      <c r="M33" s="147" t="s">
        <v>21</v>
      </c>
      <c r="N33" s="40">
        <f t="shared" si="5"/>
        <v>-1.2</v>
      </c>
      <c r="O33" s="50">
        <f t="shared" si="5"/>
        <v>-0.6000000000000001</v>
      </c>
      <c r="P33" s="41">
        <f t="shared" si="5"/>
        <v>-1.7999999999999998</v>
      </c>
      <c r="Q33" s="43"/>
      <c r="R33" s="43"/>
      <c r="S33" s="44" t="s">
        <v>13</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1" customFormat="1" ht="21" customHeight="1">
      <c r="A34" s="37"/>
      <c r="B34" s="55" t="s">
        <v>104</v>
      </c>
      <c r="C34" s="56"/>
      <c r="D34" s="92">
        <v>0.2</v>
      </c>
      <c r="E34" s="93">
        <v>-0.1</v>
      </c>
      <c r="F34" s="94">
        <f>SUM(D34:E34)</f>
        <v>0.1</v>
      </c>
      <c r="G34" s="92">
        <v>0.4</v>
      </c>
      <c r="H34" s="93">
        <v>0</v>
      </c>
      <c r="I34" s="94">
        <f>SUM(G34:H34)</f>
        <v>0.4</v>
      </c>
      <c r="J34" s="92">
        <v>0.5</v>
      </c>
      <c r="K34" s="93">
        <v>0.2</v>
      </c>
      <c r="L34" s="54">
        <f>SUM(J34:K34)</f>
        <v>0.7</v>
      </c>
      <c r="M34" s="200" t="s">
        <v>21</v>
      </c>
      <c r="N34" s="92">
        <v>0.2</v>
      </c>
      <c r="O34" s="93">
        <v>-0.2</v>
      </c>
      <c r="P34" s="54">
        <f>SUM(N34:O34)</f>
        <v>0</v>
      </c>
      <c r="Q34" s="59"/>
      <c r="R34" s="60" t="s">
        <v>90</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s="11" customFormat="1" ht="21" customHeight="1" thickBot="1">
      <c r="A35" s="37"/>
      <c r="B35" s="135" t="s">
        <v>105</v>
      </c>
      <c r="C35" s="136"/>
      <c r="D35" s="92">
        <v>0.8</v>
      </c>
      <c r="E35" s="93">
        <v>-0.8</v>
      </c>
      <c r="F35" s="99">
        <f>SUM(D35:E35)</f>
        <v>0</v>
      </c>
      <c r="G35" s="92">
        <v>0.8</v>
      </c>
      <c r="H35" s="93">
        <v>-1.4</v>
      </c>
      <c r="I35" s="94">
        <f>SUM(G35:H35)</f>
        <v>-0.5999999999999999</v>
      </c>
      <c r="J35" s="63">
        <v>12.3</v>
      </c>
      <c r="K35" s="66">
        <v>-14.6</v>
      </c>
      <c r="L35" s="65">
        <f>SUM(J35:K35)</f>
        <v>-2.299999999999999</v>
      </c>
      <c r="M35" s="130" t="s">
        <v>21</v>
      </c>
      <c r="N35" s="63">
        <v>-1.4</v>
      </c>
      <c r="O35" s="66">
        <v>-0.4</v>
      </c>
      <c r="P35" s="65">
        <f>SUM(N35:O35)</f>
        <v>-1.7999999999999998</v>
      </c>
      <c r="Q35" s="68"/>
      <c r="R35" s="69" t="s">
        <v>106</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spans="1:150" s="11" customFormat="1" ht="21" customHeight="1" thickBot="1">
      <c r="A36" s="37"/>
      <c r="B36" s="10"/>
      <c r="C36" s="10"/>
      <c r="D36" s="210" t="s">
        <v>107</v>
      </c>
      <c r="E36" s="210"/>
      <c r="F36" s="210"/>
      <c r="G36" s="210" t="s">
        <v>108</v>
      </c>
      <c r="H36" s="210"/>
      <c r="I36" s="210"/>
      <c r="J36" s="209" t="s">
        <v>108</v>
      </c>
      <c r="K36" s="210"/>
      <c r="L36" s="210"/>
      <c r="M36" s="210"/>
      <c r="N36" s="209" t="s">
        <v>109</v>
      </c>
      <c r="O36" s="210"/>
      <c r="P36" s="210"/>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row>
    <row r="37" spans="1:150" s="11" customFormat="1" ht="21" customHeight="1" thickBot="1">
      <c r="A37" s="137" t="s">
        <v>91</v>
      </c>
      <c r="B37" s="138"/>
      <c r="C37" s="138"/>
      <c r="D37" s="134">
        <f>D10+D12-D16-D24-D33</f>
        <v>61.69999999999999</v>
      </c>
      <c r="E37" s="50">
        <f>+E10+E12-E16-E26-E33</f>
        <v>4.6</v>
      </c>
      <c r="F37" s="42">
        <f>SUM(D37:E37)</f>
        <v>66.29999999999998</v>
      </c>
      <c r="G37" s="134">
        <f>G10+G12-G16-G24-G33</f>
        <v>42.499999999999986</v>
      </c>
      <c r="H37" s="50">
        <f>+H10+H12-H16-H26-H33</f>
        <v>3.899999999999999</v>
      </c>
      <c r="I37" s="42">
        <f>SUM(G37:H37)</f>
        <v>46.399999999999984</v>
      </c>
      <c r="J37" s="134">
        <f>J10+J12-J16-J24-J33</f>
        <v>42.5</v>
      </c>
      <c r="K37" s="50">
        <f>+K10+K12-K16-K26-K33</f>
        <v>3.900000000000004</v>
      </c>
      <c r="L37" s="42">
        <f>SUM(J37:K37)</f>
        <v>46.400000000000006</v>
      </c>
      <c r="M37" s="192">
        <f>ROUND((L37-P37)/(P37)*(100),2)</f>
        <v>-9.38</v>
      </c>
      <c r="N37" s="134">
        <f>N10+N12-N16-N24-N33</f>
        <v>50.10000000000004</v>
      </c>
      <c r="O37" s="50">
        <f>+O10+O12-O16-O26-O33</f>
        <v>1.1</v>
      </c>
      <c r="P37" s="42">
        <f>SUM(N37:O37)</f>
        <v>51.20000000000004</v>
      </c>
      <c r="Q37" s="139"/>
      <c r="R37" s="139"/>
      <c r="S37" s="140" t="s">
        <v>110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row>
    <row r="38" spans="1:150" s="11" customFormat="1" ht="21" customHeight="1" thickBot="1">
      <c r="A38" s="141"/>
      <c r="B38" s="34"/>
      <c r="C38" s="34"/>
      <c r="D38" s="70"/>
      <c r="E38" s="70"/>
      <c r="F38" s="70"/>
      <c r="G38" s="190"/>
      <c r="H38" s="190"/>
      <c r="I38" s="190"/>
      <c r="J38" s="204"/>
      <c r="K38" s="204"/>
      <c r="L38" s="204"/>
      <c r="M38" s="45"/>
      <c r="N38" s="205"/>
      <c r="O38" s="205"/>
      <c r="P38" s="205"/>
      <c r="Q38" s="206"/>
      <c r="R38" s="20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row>
    <row r="39" spans="1:150" s="11" customFormat="1" ht="21" customHeight="1" thickBot="1">
      <c r="A39" s="133" t="s">
        <v>111</v>
      </c>
      <c r="B39" s="38"/>
      <c r="C39" s="38"/>
      <c r="D39" s="134">
        <f aca="true" t="shared" si="6" ref="D39:L39">SUM(D40:D41)</f>
        <v>61.699999999999996</v>
      </c>
      <c r="E39" s="50">
        <f t="shared" si="6"/>
        <v>4.6</v>
      </c>
      <c r="F39" s="40">
        <f t="shared" si="6"/>
        <v>66.3</v>
      </c>
      <c r="G39" s="134">
        <f t="shared" si="6"/>
        <v>42.5</v>
      </c>
      <c r="H39" s="50">
        <f t="shared" si="6"/>
        <v>3.9</v>
      </c>
      <c r="I39" s="40">
        <f t="shared" si="6"/>
        <v>46.4</v>
      </c>
      <c r="J39" s="134">
        <f t="shared" si="6"/>
        <v>42.5</v>
      </c>
      <c r="K39" s="50">
        <f t="shared" si="6"/>
        <v>3.9</v>
      </c>
      <c r="L39" s="41">
        <f t="shared" si="6"/>
        <v>46.4</v>
      </c>
      <c r="M39" s="192">
        <f>ROUND((L39-P39)/(P39)*(100),2)</f>
        <v>-9.38</v>
      </c>
      <c r="N39" s="134">
        <f>SUM(N40:N41)</f>
        <v>50.099999999999994</v>
      </c>
      <c r="O39" s="50">
        <f>SUM(O40:O41)</f>
        <v>1.1</v>
      </c>
      <c r="P39" s="41">
        <f>SUM(N39:O39)</f>
        <v>51.199999999999996</v>
      </c>
      <c r="Q39" s="43"/>
      <c r="R39" s="43"/>
      <c r="S39" s="44" t="s">
        <v>112</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s="11" customFormat="1" ht="21" customHeight="1">
      <c r="A40" s="142"/>
      <c r="B40" s="55" t="s">
        <v>14</v>
      </c>
      <c r="C40" s="56"/>
      <c r="D40" s="57">
        <v>12.9</v>
      </c>
      <c r="E40" s="93">
        <v>3.2</v>
      </c>
      <c r="F40" s="94">
        <f>SUM(D40:E40)</f>
        <v>16.1</v>
      </c>
      <c r="G40" s="93">
        <v>9.2</v>
      </c>
      <c r="H40" s="93">
        <v>1.9</v>
      </c>
      <c r="I40" s="94">
        <f>SUM(G40:H40)</f>
        <v>11.1</v>
      </c>
      <c r="J40" s="93">
        <v>9.2</v>
      </c>
      <c r="K40" s="93">
        <v>1.9</v>
      </c>
      <c r="L40" s="54">
        <f>SUM(J40:K40)</f>
        <v>11.1</v>
      </c>
      <c r="M40" s="201">
        <f>ROUND((L40-P40)/(P40)*(100),2)</f>
        <v>18.09</v>
      </c>
      <c r="N40" s="93">
        <v>9.2</v>
      </c>
      <c r="O40" s="93">
        <v>0.2</v>
      </c>
      <c r="P40" s="54">
        <f>SUM(N40:O40)</f>
        <v>9.399999999999999</v>
      </c>
      <c r="Q40" s="59"/>
      <c r="R40" s="60" t="s">
        <v>15</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row>
    <row r="41" spans="1:150" s="11" customFormat="1" ht="21" customHeight="1" thickBot="1">
      <c r="A41" s="142"/>
      <c r="B41" s="135" t="s">
        <v>16</v>
      </c>
      <c r="C41" s="136"/>
      <c r="D41" s="63">
        <v>48.8</v>
      </c>
      <c r="E41" s="64">
        <v>1.4</v>
      </c>
      <c r="F41" s="65">
        <f>SUM(D41:E41)</f>
        <v>50.199999999999996</v>
      </c>
      <c r="G41" s="64">
        <v>33.3</v>
      </c>
      <c r="H41" s="64">
        <v>2</v>
      </c>
      <c r="I41" s="65">
        <f>SUM(G41:H41)</f>
        <v>35.3</v>
      </c>
      <c r="J41" s="64">
        <v>33.3</v>
      </c>
      <c r="K41" s="64">
        <v>2</v>
      </c>
      <c r="L41" s="65">
        <f>SUM(J41:K41)</f>
        <v>35.3</v>
      </c>
      <c r="M41" s="96">
        <f>ROUND((L41-P41)/(P41)*(100),2)</f>
        <v>-15.55</v>
      </c>
      <c r="N41" s="63">
        <v>40.9</v>
      </c>
      <c r="O41" s="64">
        <v>0.9</v>
      </c>
      <c r="P41" s="65">
        <f>SUM(N41:O41)</f>
        <v>41.8</v>
      </c>
      <c r="Q41" s="68"/>
      <c r="R41" s="69" t="s">
        <v>17</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row>
    <row r="42" spans="1:150" s="11" customFormat="1" ht="9" customHeight="1" thickBot="1">
      <c r="A42" s="137"/>
      <c r="B42" s="138"/>
      <c r="C42" s="138"/>
      <c r="D42" s="143"/>
      <c r="E42" s="143"/>
      <c r="F42" s="143"/>
      <c r="G42" s="143"/>
      <c r="H42" s="143"/>
      <c r="I42" s="143"/>
      <c r="J42" s="143"/>
      <c r="K42" s="143"/>
      <c r="L42" s="143"/>
      <c r="M42" s="143"/>
      <c r="N42" s="143"/>
      <c r="O42" s="143"/>
      <c r="P42" s="143"/>
      <c r="Q42" s="139"/>
      <c r="R42" s="139"/>
      <c r="S42" s="144"/>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row>
    <row r="43" spans="1:150" s="11" customFormat="1" ht="15"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row>
    <row r="44" spans="1:150" s="11" customFormat="1" ht="21" customHeight="1" thickBot="1">
      <c r="A44" s="145" t="s">
        <v>72</v>
      </c>
      <c r="B44" s="146"/>
      <c r="C44" s="146"/>
      <c r="D44" s="39">
        <v>4.6</v>
      </c>
      <c r="E44" s="50">
        <v>0</v>
      </c>
      <c r="F44" s="41">
        <f>SUM(D44:E44)</f>
        <v>4.6</v>
      </c>
      <c r="G44" s="39">
        <v>4.4</v>
      </c>
      <c r="H44" s="50">
        <v>0</v>
      </c>
      <c r="I44" s="41">
        <f>SUM(G44:H44)</f>
        <v>4.4</v>
      </c>
      <c r="J44" s="39">
        <v>63.2</v>
      </c>
      <c r="K44" s="50">
        <v>0</v>
      </c>
      <c r="L44" s="41">
        <f>SUM(J44:K44)</f>
        <v>63.2</v>
      </c>
      <c r="M44" s="147" t="s">
        <v>21</v>
      </c>
      <c r="N44" s="39">
        <v>67</v>
      </c>
      <c r="O44" s="50">
        <v>0</v>
      </c>
      <c r="P44" s="41">
        <f>SUM(N44:O44)</f>
        <v>67</v>
      </c>
      <c r="Q44" s="148"/>
      <c r="R44" s="148"/>
      <c r="S44" s="149" t="s">
        <v>71</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row>
    <row r="45" spans="1:156" s="11" customFormat="1" ht="16.5"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row>
    <row r="46" spans="1:19" s="11" customFormat="1" ht="21" customHeight="1">
      <c r="A46" s="150" t="s">
        <v>56</v>
      </c>
      <c r="B46" s="151"/>
      <c r="C46" s="151"/>
      <c r="D46" s="152"/>
      <c r="E46" s="153"/>
      <c r="F46" s="154"/>
      <c r="G46" s="152"/>
      <c r="H46" s="153"/>
      <c r="I46" s="154"/>
      <c r="J46" s="152"/>
      <c r="K46" s="153"/>
      <c r="L46" s="154"/>
      <c r="M46" s="155"/>
      <c r="N46" s="152"/>
      <c r="O46" s="153"/>
      <c r="P46" s="154"/>
      <c r="Q46" s="156"/>
      <c r="R46" s="156"/>
      <c r="S46" s="157" t="s">
        <v>44</v>
      </c>
    </row>
    <row r="47" spans="1:19" s="11" customFormat="1" ht="21" customHeight="1">
      <c r="A47" s="133" t="s">
        <v>60</v>
      </c>
      <c r="B47" s="91"/>
      <c r="C47" s="91"/>
      <c r="D47" s="158"/>
      <c r="E47" s="159"/>
      <c r="F47" s="160"/>
      <c r="G47" s="158"/>
      <c r="H47" s="159"/>
      <c r="I47" s="160"/>
      <c r="J47" s="158"/>
      <c r="K47" s="159"/>
      <c r="L47" s="160"/>
      <c r="M47" s="161"/>
      <c r="N47" s="158"/>
      <c r="O47" s="159"/>
      <c r="P47" s="160"/>
      <c r="Q47" s="78"/>
      <c r="R47" s="78"/>
      <c r="S47" s="44" t="s">
        <v>58</v>
      </c>
    </row>
    <row r="48" spans="1:19" s="11" customFormat="1" ht="21" customHeight="1">
      <c r="A48" s="162"/>
      <c r="B48" s="91" t="s">
        <v>29</v>
      </c>
      <c r="C48" s="91"/>
      <c r="D48" s="163">
        <v>0</v>
      </c>
      <c r="E48" s="164">
        <v>0</v>
      </c>
      <c r="F48" s="165">
        <f>SUM(D48:E48)</f>
        <v>0</v>
      </c>
      <c r="G48" s="163">
        <v>0</v>
      </c>
      <c r="H48" s="164">
        <v>0</v>
      </c>
      <c r="I48" s="165">
        <f>SUM(G48:H48)</f>
        <v>0</v>
      </c>
      <c r="J48" s="163">
        <v>0</v>
      </c>
      <c r="K48" s="164">
        <v>0</v>
      </c>
      <c r="L48" s="165">
        <f>SUM(J48:K48)</f>
        <v>0</v>
      </c>
      <c r="M48" s="166" t="s">
        <v>21</v>
      </c>
      <c r="N48" s="163">
        <v>0</v>
      </c>
      <c r="O48" s="164">
        <v>0</v>
      </c>
      <c r="P48" s="167">
        <f>SUM(N48:O48)</f>
        <v>0</v>
      </c>
      <c r="Q48" s="78"/>
      <c r="R48" s="46" t="s">
        <v>45</v>
      </c>
      <c r="S48" s="47"/>
    </row>
    <row r="49" spans="1:19" s="11" customFormat="1" ht="21" customHeight="1">
      <c r="A49" s="162"/>
      <c r="B49" s="91" t="s">
        <v>46</v>
      </c>
      <c r="C49" s="91"/>
      <c r="D49" s="163">
        <v>0</v>
      </c>
      <c r="E49" s="164">
        <v>0</v>
      </c>
      <c r="F49" s="165">
        <v>0</v>
      </c>
      <c r="G49" s="163">
        <v>0</v>
      </c>
      <c r="H49" s="164">
        <v>0</v>
      </c>
      <c r="I49" s="165">
        <f>SUM(G49:H49)</f>
        <v>0</v>
      </c>
      <c r="J49" s="163">
        <v>0</v>
      </c>
      <c r="K49" s="164">
        <v>0</v>
      </c>
      <c r="L49" s="165">
        <f>SUM(J49:K49)</f>
        <v>0</v>
      </c>
      <c r="M49" s="166" t="s">
        <v>21</v>
      </c>
      <c r="N49" s="163">
        <v>15.7</v>
      </c>
      <c r="O49" s="164">
        <v>0</v>
      </c>
      <c r="P49" s="167">
        <f>SUM(N49:O49)</f>
        <v>15.7</v>
      </c>
      <c r="Q49" s="78"/>
      <c r="R49" s="46" t="s">
        <v>47</v>
      </c>
      <c r="S49" s="47"/>
    </row>
    <row r="50" spans="1:19" s="11" customFormat="1" ht="21" customHeight="1">
      <c r="A50" s="162"/>
      <c r="B50" s="91" t="s">
        <v>48</v>
      </c>
      <c r="C50" s="91"/>
      <c r="D50" s="163">
        <v>0</v>
      </c>
      <c r="E50" s="164">
        <v>0</v>
      </c>
      <c r="F50" s="165">
        <v>0</v>
      </c>
      <c r="G50" s="163">
        <v>0</v>
      </c>
      <c r="H50" s="164">
        <v>0</v>
      </c>
      <c r="I50" s="165">
        <f>SUM(G50:H50)</f>
        <v>0</v>
      </c>
      <c r="J50" s="163">
        <v>0</v>
      </c>
      <c r="K50" s="164">
        <v>0</v>
      </c>
      <c r="L50" s="165">
        <f>SUM(J50:K50)</f>
        <v>0</v>
      </c>
      <c r="M50" s="166" t="s">
        <v>21</v>
      </c>
      <c r="N50" s="163">
        <v>15.7</v>
      </c>
      <c r="O50" s="164">
        <v>0</v>
      </c>
      <c r="P50" s="167">
        <f>SUM(N50:O50)</f>
        <v>15.7</v>
      </c>
      <c r="Q50" s="78"/>
      <c r="R50" s="46" t="s">
        <v>49</v>
      </c>
      <c r="S50" s="47"/>
    </row>
    <row r="51" spans="1:19" s="11" customFormat="1" ht="21" customHeight="1">
      <c r="A51" s="162"/>
      <c r="B51" s="91" t="s">
        <v>50</v>
      </c>
      <c r="C51" s="91"/>
      <c r="D51" s="163">
        <v>0</v>
      </c>
      <c r="E51" s="168">
        <v>0</v>
      </c>
      <c r="F51" s="165">
        <f>SUM(D51:E51)</f>
        <v>0</v>
      </c>
      <c r="G51" s="163">
        <v>0</v>
      </c>
      <c r="H51" s="168">
        <v>0</v>
      </c>
      <c r="I51" s="165">
        <f>SUM(G51:H51)</f>
        <v>0</v>
      </c>
      <c r="J51" s="163">
        <v>0</v>
      </c>
      <c r="K51" s="168">
        <v>0</v>
      </c>
      <c r="L51" s="165">
        <f>SUM(J51:K51)</f>
        <v>0</v>
      </c>
      <c r="M51" s="119" t="s">
        <v>21</v>
      </c>
      <c r="N51" s="163">
        <v>0</v>
      </c>
      <c r="O51" s="168">
        <v>0</v>
      </c>
      <c r="P51" s="167">
        <f>SUM(N51:O51)</f>
        <v>0</v>
      </c>
      <c r="Q51" s="78"/>
      <c r="R51" s="46" t="s">
        <v>51</v>
      </c>
      <c r="S51" s="47"/>
    </row>
    <row r="52" spans="1:19" s="11" customFormat="1" ht="19.5" thickBot="1">
      <c r="A52" s="169"/>
      <c r="B52" s="170" t="s">
        <v>57</v>
      </c>
      <c r="C52" s="170"/>
      <c r="D52" s="171">
        <f>SUM(D48:D51)</f>
        <v>0</v>
      </c>
      <c r="E52" s="172">
        <f>SUM(E48:E51)</f>
        <v>0</v>
      </c>
      <c r="F52" s="173">
        <f>SUM(D52:E52)</f>
        <v>0</v>
      </c>
      <c r="G52" s="171">
        <f>SUM(G48:G51)</f>
        <v>0</v>
      </c>
      <c r="H52" s="172">
        <f>SUM(H48:H51)</f>
        <v>0</v>
      </c>
      <c r="I52" s="173">
        <f>SUM(G52:H52)</f>
        <v>0</v>
      </c>
      <c r="J52" s="171">
        <f>SUM(J48:J51)</f>
        <v>0</v>
      </c>
      <c r="K52" s="172">
        <f>SUM(K48:K51)</f>
        <v>0</v>
      </c>
      <c r="L52" s="173">
        <f>SUM(J52:K52)</f>
        <v>0</v>
      </c>
      <c r="M52" s="174" t="s">
        <v>21</v>
      </c>
      <c r="N52" s="171">
        <v>0</v>
      </c>
      <c r="O52" s="172">
        <f>SUM(O48:O51)</f>
        <v>0</v>
      </c>
      <c r="P52" s="175">
        <f>SUM(N52:O52)</f>
        <v>0</v>
      </c>
      <c r="Q52" s="176"/>
      <c r="R52" s="177" t="s">
        <v>59</v>
      </c>
      <c r="S52" s="144"/>
    </row>
    <row r="53" spans="1:19" s="11" customFormat="1" ht="12.75" customHeight="1">
      <c r="A53" s="202"/>
      <c r="B53" s="178"/>
      <c r="C53" s="178"/>
      <c r="D53" s="178"/>
      <c r="E53" s="178"/>
      <c r="F53" s="178"/>
      <c r="G53" s="178"/>
      <c r="H53" s="178"/>
      <c r="I53" s="178"/>
      <c r="J53" s="178"/>
      <c r="K53" s="178"/>
      <c r="L53" s="178"/>
      <c r="M53" s="178"/>
      <c r="N53" s="178"/>
      <c r="O53" s="178"/>
      <c r="P53" s="178"/>
      <c r="Q53" s="179"/>
      <c r="R53" s="179"/>
      <c r="S53" s="180"/>
    </row>
    <row r="54" spans="1:18" s="180" customFormat="1" ht="21" customHeight="1">
      <c r="A54" s="202" t="s">
        <v>18</v>
      </c>
      <c r="B54" s="178" t="s">
        <v>61</v>
      </c>
      <c r="C54" s="178"/>
      <c r="D54" s="178"/>
      <c r="E54" s="178"/>
      <c r="F54" s="178"/>
      <c r="G54" s="178"/>
      <c r="H54" s="178"/>
      <c r="I54" s="178"/>
      <c r="J54" s="178"/>
      <c r="K54" s="178"/>
      <c r="L54" s="178"/>
      <c r="M54" s="178"/>
      <c r="N54" s="178"/>
      <c r="O54" s="178"/>
      <c r="P54" s="178"/>
      <c r="Q54" s="179"/>
      <c r="R54" s="179"/>
    </row>
    <row r="55" spans="1:18" s="180" customFormat="1" ht="21" customHeight="1">
      <c r="A55" s="202"/>
      <c r="B55" s="178" t="s">
        <v>70</v>
      </c>
      <c r="C55" s="178"/>
      <c r="D55" s="178"/>
      <c r="E55" s="178"/>
      <c r="F55" s="178"/>
      <c r="G55" s="178"/>
      <c r="H55" s="178"/>
      <c r="I55" s="178"/>
      <c r="J55" s="178"/>
      <c r="K55" s="178"/>
      <c r="L55" s="178"/>
      <c r="M55" s="178"/>
      <c r="N55" s="178"/>
      <c r="O55" s="178"/>
      <c r="P55" s="178"/>
      <c r="Q55" s="179"/>
      <c r="R55" s="179"/>
    </row>
    <row r="56" spans="1:18" s="180" customFormat="1" ht="21" customHeight="1">
      <c r="A56" s="203" t="s">
        <v>19</v>
      </c>
      <c r="B56" s="180" t="s">
        <v>84</v>
      </c>
      <c r="D56" s="178"/>
      <c r="E56" s="178"/>
      <c r="F56" s="178"/>
      <c r="G56" s="178"/>
      <c r="H56" s="178"/>
      <c r="I56" s="178"/>
      <c r="J56" s="178"/>
      <c r="K56" s="178"/>
      <c r="L56" s="178"/>
      <c r="M56" s="178"/>
      <c r="N56" s="178"/>
      <c r="O56" s="178"/>
      <c r="P56" s="178"/>
      <c r="Q56" s="178"/>
      <c r="R56" s="178"/>
    </row>
    <row r="57" spans="2:18" s="180" customFormat="1" ht="21" customHeight="1">
      <c r="B57" s="180" t="s">
        <v>54</v>
      </c>
      <c r="D57" s="178"/>
      <c r="E57" s="178"/>
      <c r="F57" s="178"/>
      <c r="G57" s="178"/>
      <c r="H57" s="178"/>
      <c r="I57" s="178"/>
      <c r="J57" s="178"/>
      <c r="K57" s="178"/>
      <c r="L57" s="178"/>
      <c r="M57" s="178"/>
      <c r="N57" s="178"/>
      <c r="O57" s="178"/>
      <c r="P57" s="178"/>
      <c r="Q57" s="181"/>
      <c r="R57" s="181"/>
    </row>
    <row r="58" spans="1:16" s="180" customFormat="1" ht="21" customHeight="1">
      <c r="A58" s="202" t="s">
        <v>20</v>
      </c>
      <c r="B58" s="178" t="s">
        <v>22</v>
      </c>
      <c r="C58" s="178"/>
      <c r="D58" s="178"/>
      <c r="E58" s="178"/>
      <c r="F58" s="178"/>
      <c r="G58" s="178"/>
      <c r="H58" s="178"/>
      <c r="I58" s="202"/>
      <c r="J58" s="178"/>
      <c r="K58" s="182"/>
      <c r="L58" s="178"/>
      <c r="M58" s="178"/>
      <c r="N58" s="178"/>
      <c r="O58" s="178"/>
      <c r="P58" s="178"/>
    </row>
    <row r="59" spans="1:19" s="180" customFormat="1" ht="21" customHeight="1">
      <c r="A59" s="202" t="s">
        <v>21</v>
      </c>
      <c r="B59" s="183" t="s">
        <v>63</v>
      </c>
      <c r="C59" s="178"/>
      <c r="D59" s="178"/>
      <c r="E59" s="178"/>
      <c r="F59" s="178"/>
      <c r="G59" s="178"/>
      <c r="H59" s="182"/>
      <c r="I59" s="178"/>
      <c r="J59" s="178"/>
      <c r="K59" s="182"/>
      <c r="L59" s="178"/>
      <c r="M59" s="182"/>
      <c r="N59" s="178"/>
      <c r="S59" s="184"/>
    </row>
    <row r="60" spans="1:150" s="180" customFormat="1" ht="21" customHeight="1">
      <c r="A60" s="185" t="s">
        <v>24</v>
      </c>
      <c r="B60" s="180" t="s">
        <v>34</v>
      </c>
      <c r="C60" s="178"/>
      <c r="D60" s="178"/>
      <c r="E60" s="178"/>
      <c r="F60" s="178"/>
      <c r="G60" s="178"/>
      <c r="H60" s="202" t="s">
        <v>113</v>
      </c>
      <c r="J60" s="178"/>
      <c r="K60" s="182">
        <v>14</v>
      </c>
      <c r="L60" s="178" t="s">
        <v>43</v>
      </c>
      <c r="N60" s="178"/>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row>
    <row r="61" spans="1:150" s="180" customFormat="1" ht="21" customHeight="1">
      <c r="A61" s="185"/>
      <c r="B61" s="183"/>
      <c r="C61" s="178"/>
      <c r="D61" s="178"/>
      <c r="E61" s="178"/>
      <c r="F61" s="178"/>
      <c r="G61" s="178"/>
      <c r="H61" s="178" t="s">
        <v>114</v>
      </c>
      <c r="J61" s="178"/>
      <c r="K61" s="182" t="s">
        <v>115</v>
      </c>
      <c r="L61" s="178" t="s">
        <v>43</v>
      </c>
      <c r="N61" s="178"/>
      <c r="O61" s="178"/>
      <c r="P61" s="178"/>
      <c r="Q61" s="179"/>
      <c r="R61" s="179"/>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row>
    <row r="62" spans="1:18" s="180" customFormat="1" ht="21" customHeight="1">
      <c r="A62" s="185"/>
      <c r="B62" s="183"/>
      <c r="C62" s="178"/>
      <c r="D62" s="178"/>
      <c r="E62" s="178"/>
      <c r="F62" s="178"/>
      <c r="G62" s="178"/>
      <c r="H62" s="202" t="s">
        <v>85</v>
      </c>
      <c r="J62" s="178"/>
      <c r="K62" s="182">
        <v>64</v>
      </c>
      <c r="L62" s="178" t="s">
        <v>43</v>
      </c>
      <c r="N62" s="178"/>
      <c r="O62" s="178"/>
      <c r="P62" s="178"/>
      <c r="Q62" s="179"/>
      <c r="R62" s="179"/>
    </row>
    <row r="63" spans="1:18" s="180" customFormat="1" ht="21" customHeight="1">
      <c r="A63" s="202" t="s">
        <v>23</v>
      </c>
      <c r="B63" s="178" t="s">
        <v>62</v>
      </c>
      <c r="C63" s="178"/>
      <c r="D63" s="178"/>
      <c r="E63" s="178"/>
      <c r="F63" s="178"/>
      <c r="G63" s="178"/>
      <c r="H63" s="178"/>
      <c r="I63" s="178"/>
      <c r="J63" s="178"/>
      <c r="K63" s="178"/>
      <c r="L63" s="178"/>
      <c r="M63" s="178"/>
      <c r="N63" s="178"/>
      <c r="O63" s="178"/>
      <c r="P63" s="178"/>
      <c r="Q63" s="179"/>
      <c r="R63" s="179"/>
    </row>
    <row r="64" spans="1:18" s="180" customFormat="1" ht="21" customHeight="1">
      <c r="A64" s="185" t="s">
        <v>5</v>
      </c>
      <c r="B64" s="178" t="s">
        <v>82</v>
      </c>
      <c r="C64" s="178"/>
      <c r="D64" s="178"/>
      <c r="E64" s="178"/>
      <c r="F64" s="178"/>
      <c r="G64" s="178"/>
      <c r="H64" s="178"/>
      <c r="I64" s="178"/>
      <c r="J64" s="178"/>
      <c r="K64" s="178"/>
      <c r="L64" s="178"/>
      <c r="M64" s="178"/>
      <c r="N64" s="178"/>
      <c r="O64" s="178"/>
      <c r="P64" s="178"/>
      <c r="Q64" s="179"/>
      <c r="R64" s="179"/>
    </row>
    <row r="65" spans="1:18" s="180" customFormat="1" ht="21" customHeight="1">
      <c r="A65" s="185" t="s">
        <v>25</v>
      </c>
      <c r="B65" s="178" t="s">
        <v>116</v>
      </c>
      <c r="C65" s="178"/>
      <c r="D65" s="178"/>
      <c r="E65" s="178"/>
      <c r="F65" s="178"/>
      <c r="G65" s="178"/>
      <c r="H65" s="178"/>
      <c r="I65" s="178"/>
      <c r="J65" s="178"/>
      <c r="K65" s="178"/>
      <c r="L65" s="178"/>
      <c r="M65" s="178"/>
      <c r="N65" s="178"/>
      <c r="O65" s="178"/>
      <c r="P65" s="178"/>
      <c r="Q65" s="179"/>
      <c r="R65" s="179"/>
    </row>
    <row r="66" spans="1:18" s="180" customFormat="1" ht="21" customHeight="1">
      <c r="A66" s="185" t="s">
        <v>117</v>
      </c>
      <c r="B66" s="183" t="s">
        <v>83</v>
      </c>
      <c r="C66" s="178"/>
      <c r="D66" s="178"/>
      <c r="E66" s="178"/>
      <c r="F66" s="178"/>
      <c r="G66" s="178"/>
      <c r="H66" s="178"/>
      <c r="I66" s="178"/>
      <c r="J66" s="178"/>
      <c r="K66" s="178"/>
      <c r="L66" s="178"/>
      <c r="M66" s="178"/>
      <c r="N66" s="178"/>
      <c r="O66" s="178"/>
      <c r="P66" s="178"/>
      <c r="Q66" s="179"/>
      <c r="R66" s="179"/>
    </row>
    <row r="67" spans="1:19" s="180" customFormat="1" ht="21" customHeight="1">
      <c r="A67" s="185"/>
      <c r="B67" s="178"/>
      <c r="C67" s="186"/>
      <c r="D67" s="186"/>
      <c r="E67" s="186"/>
      <c r="F67" s="186"/>
      <c r="G67" s="186"/>
      <c r="H67" s="186"/>
      <c r="I67" s="186"/>
      <c r="J67" s="186"/>
      <c r="K67" s="186"/>
      <c r="L67" s="186"/>
      <c r="M67" s="186"/>
      <c r="N67" s="186"/>
      <c r="O67" s="186"/>
      <c r="P67" s="186"/>
      <c r="Q67" s="186"/>
      <c r="R67" s="186"/>
      <c r="S67" s="186"/>
    </row>
    <row r="68" spans="1:150" s="180" customFormat="1" ht="21"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4"/>
      <c r="EB68" s="184"/>
      <c r="EC68" s="184"/>
      <c r="ED68" s="184"/>
      <c r="EE68" s="184"/>
      <c r="EF68" s="184"/>
      <c r="EG68" s="184"/>
      <c r="EH68" s="184"/>
      <c r="EI68" s="184"/>
      <c r="EJ68" s="184"/>
      <c r="EK68" s="184"/>
      <c r="EL68" s="184"/>
      <c r="EM68" s="184"/>
      <c r="EN68" s="184"/>
      <c r="EO68" s="184"/>
      <c r="EP68" s="184"/>
      <c r="EQ68" s="184"/>
      <c r="ER68" s="184"/>
      <c r="ES68" s="184"/>
      <c r="ET68" s="184"/>
    </row>
    <row r="69" s="180" customFormat="1" ht="21" customHeight="1"/>
    <row r="70" s="180" customFormat="1" ht="21" customHeight="1"/>
    <row r="71" ht="21" customHeight="1"/>
    <row r="72" ht="21" customHeight="1"/>
    <row r="73" ht="21" customHeight="1"/>
    <row r="74" ht="21" customHeight="1"/>
    <row r="75" ht="21" customHeight="1"/>
    <row r="76" ht="21" customHeight="1"/>
    <row r="77" ht="21" customHeight="1"/>
    <row r="78" ht="21" customHeight="1"/>
    <row r="79" ht="21" customHeight="1"/>
    <row r="110" spans="151:235" s="186" customFormat="1" ht="12.75">
      <c r="EU110" s="187"/>
      <c r="EV110" s="187"/>
      <c r="EW110" s="187"/>
      <c r="EX110" s="187"/>
      <c r="EY110" s="187"/>
      <c r="EZ110" s="187"/>
      <c r="FA110" s="187"/>
      <c r="FB110" s="187"/>
      <c r="FC110" s="187"/>
      <c r="FD110" s="187"/>
      <c r="FE110" s="187"/>
      <c r="FF110" s="187"/>
      <c r="FG110" s="187"/>
      <c r="FH110" s="187"/>
      <c r="FI110" s="187"/>
      <c r="FJ110" s="187"/>
      <c r="FK110" s="187"/>
      <c r="FL110" s="187"/>
      <c r="FM110" s="187"/>
      <c r="FN110" s="187"/>
      <c r="FO110" s="187"/>
      <c r="FP110" s="187"/>
      <c r="FQ110" s="187"/>
      <c r="FR110" s="187"/>
      <c r="FS110" s="187"/>
      <c r="FT110" s="187"/>
      <c r="FU110" s="187"/>
      <c r="FV110" s="187"/>
      <c r="FW110" s="187"/>
      <c r="FX110" s="187"/>
      <c r="FY110" s="187"/>
      <c r="FZ110" s="187"/>
      <c r="GA110" s="187"/>
      <c r="GB110" s="187"/>
      <c r="GC110" s="187"/>
      <c r="GD110" s="187"/>
      <c r="GE110" s="187"/>
      <c r="GF110" s="187"/>
      <c r="GG110" s="187"/>
      <c r="GH110" s="187"/>
      <c r="GI110" s="187"/>
      <c r="GJ110" s="187"/>
      <c r="GK110" s="187"/>
      <c r="GL110" s="187"/>
      <c r="GM110" s="187"/>
      <c r="GN110" s="187"/>
      <c r="GO110" s="187"/>
      <c r="GP110" s="187"/>
      <c r="GQ110" s="187"/>
      <c r="GR110" s="187"/>
      <c r="GS110" s="187"/>
      <c r="GT110" s="187"/>
      <c r="GU110" s="187"/>
      <c r="GV110" s="187"/>
      <c r="GW110" s="187"/>
      <c r="GX110" s="187"/>
      <c r="GY110" s="187"/>
      <c r="GZ110" s="187"/>
      <c r="HA110" s="187"/>
      <c r="HB110" s="187"/>
      <c r="HC110" s="187"/>
      <c r="HD110" s="187"/>
      <c r="HE110" s="187"/>
      <c r="HF110" s="187"/>
      <c r="HG110" s="187"/>
      <c r="HH110" s="187"/>
      <c r="HI110" s="187"/>
      <c r="HJ110" s="187"/>
      <c r="HK110" s="187"/>
      <c r="HL110" s="187"/>
      <c r="HM110" s="187"/>
      <c r="HN110" s="187"/>
      <c r="HO110" s="187"/>
      <c r="HP110" s="187"/>
      <c r="HQ110" s="187"/>
      <c r="HR110" s="187"/>
      <c r="HS110" s="187"/>
      <c r="HT110" s="187"/>
      <c r="HU110" s="187"/>
      <c r="HV110" s="187"/>
      <c r="HW110" s="187"/>
      <c r="HX110" s="187"/>
      <c r="HY110" s="187"/>
      <c r="HZ110" s="187"/>
      <c r="IA110" s="187"/>
    </row>
    <row r="111" spans="151:235" s="186" customFormat="1" ht="12.75">
      <c r="EU111" s="187"/>
      <c r="EV111" s="187"/>
      <c r="EW111" s="187"/>
      <c r="EX111" s="187"/>
      <c r="EY111" s="187"/>
      <c r="EZ111" s="187"/>
      <c r="FA111" s="187"/>
      <c r="FB111" s="187"/>
      <c r="FC111" s="187"/>
      <c r="FD111" s="187"/>
      <c r="FE111" s="187"/>
      <c r="FF111" s="187"/>
      <c r="FG111" s="187"/>
      <c r="FH111" s="187"/>
      <c r="FI111" s="187"/>
      <c r="FJ111" s="187"/>
      <c r="FK111" s="187"/>
      <c r="FL111" s="187"/>
      <c r="FM111" s="187"/>
      <c r="FN111" s="187"/>
      <c r="FO111" s="187"/>
      <c r="FP111" s="187"/>
      <c r="FQ111" s="187"/>
      <c r="FR111" s="187"/>
      <c r="FS111" s="187"/>
      <c r="FT111" s="187"/>
      <c r="FU111" s="187"/>
      <c r="FV111" s="187"/>
      <c r="FW111" s="187"/>
      <c r="FX111" s="187"/>
      <c r="FY111" s="187"/>
      <c r="FZ111" s="187"/>
      <c r="GA111" s="187"/>
      <c r="GB111" s="187"/>
      <c r="GC111" s="187"/>
      <c r="GD111" s="187"/>
      <c r="GE111" s="187"/>
      <c r="GF111" s="187"/>
      <c r="GG111" s="187"/>
      <c r="GH111" s="187"/>
      <c r="GI111" s="187"/>
      <c r="GJ111" s="187"/>
      <c r="GK111" s="187"/>
      <c r="GL111" s="187"/>
      <c r="GM111" s="187"/>
      <c r="GN111" s="187"/>
      <c r="GO111" s="187"/>
      <c r="GP111" s="187"/>
      <c r="GQ111" s="187"/>
      <c r="GR111" s="187"/>
      <c r="GS111" s="187"/>
      <c r="GT111" s="187"/>
      <c r="GU111" s="187"/>
      <c r="GV111" s="187"/>
      <c r="GW111" s="187"/>
      <c r="GX111" s="187"/>
      <c r="GY111" s="187"/>
      <c r="GZ111" s="187"/>
      <c r="HA111" s="187"/>
      <c r="HB111" s="187"/>
      <c r="HC111" s="187"/>
      <c r="HD111" s="187"/>
      <c r="HE111" s="187"/>
      <c r="HF111" s="187"/>
      <c r="HG111" s="187"/>
      <c r="HH111" s="187"/>
      <c r="HI111" s="187"/>
      <c r="HJ111" s="187"/>
      <c r="HK111" s="187"/>
      <c r="HL111" s="187"/>
      <c r="HM111" s="187"/>
      <c r="HN111" s="187"/>
      <c r="HO111" s="187"/>
      <c r="HP111" s="187"/>
      <c r="HQ111" s="187"/>
      <c r="HR111" s="187"/>
      <c r="HS111" s="187"/>
      <c r="HT111" s="187"/>
      <c r="HU111" s="187"/>
      <c r="HV111" s="187"/>
      <c r="HW111" s="187"/>
      <c r="HX111" s="187"/>
      <c r="HY111" s="187"/>
      <c r="HZ111" s="187"/>
      <c r="IA111" s="187"/>
    </row>
    <row r="112" spans="151:235" s="186" customFormat="1" ht="12.75">
      <c r="EU112" s="187"/>
      <c r="EV112" s="187"/>
      <c r="EW112" s="187"/>
      <c r="EX112" s="187"/>
      <c r="EY112" s="187"/>
      <c r="EZ112" s="187"/>
      <c r="FA112" s="187"/>
      <c r="FB112" s="187"/>
      <c r="FC112" s="187"/>
      <c r="FD112" s="187"/>
      <c r="FE112" s="187"/>
      <c r="FF112" s="187"/>
      <c r="FG112" s="187"/>
      <c r="FH112" s="187"/>
      <c r="FI112" s="187"/>
      <c r="FJ112" s="187"/>
      <c r="FK112" s="187"/>
      <c r="FL112" s="187"/>
      <c r="FM112" s="187"/>
      <c r="FN112" s="187"/>
      <c r="FO112" s="187"/>
      <c r="FP112" s="187"/>
      <c r="FQ112" s="187"/>
      <c r="FR112" s="187"/>
      <c r="FS112" s="187"/>
      <c r="FT112" s="187"/>
      <c r="FU112" s="187"/>
      <c r="FV112" s="187"/>
      <c r="FW112" s="187"/>
      <c r="FX112" s="187"/>
      <c r="FY112" s="187"/>
      <c r="FZ112" s="187"/>
      <c r="GA112" s="187"/>
      <c r="GB112" s="187"/>
      <c r="GC112" s="187"/>
      <c r="GD112" s="187"/>
      <c r="GE112" s="187"/>
      <c r="GF112" s="187"/>
      <c r="GG112" s="187"/>
      <c r="GH112" s="187"/>
      <c r="GI112" s="187"/>
      <c r="GJ112" s="187"/>
      <c r="GK112" s="187"/>
      <c r="GL112" s="187"/>
      <c r="GM112" s="187"/>
      <c r="GN112" s="187"/>
      <c r="GO112" s="187"/>
      <c r="GP112" s="187"/>
      <c r="GQ112" s="187"/>
      <c r="GR112" s="187"/>
      <c r="GS112" s="187"/>
      <c r="GT112" s="187"/>
      <c r="GU112" s="187"/>
      <c r="GV112" s="187"/>
      <c r="GW112" s="187"/>
      <c r="GX112" s="187"/>
      <c r="GY112" s="187"/>
      <c r="GZ112" s="187"/>
      <c r="HA112" s="187"/>
      <c r="HB112" s="187"/>
      <c r="HC112" s="187"/>
      <c r="HD112" s="187"/>
      <c r="HE112" s="187"/>
      <c r="HF112" s="187"/>
      <c r="HG112" s="187"/>
      <c r="HH112" s="187"/>
      <c r="HI112" s="187"/>
      <c r="HJ112" s="187"/>
      <c r="HK112" s="187"/>
      <c r="HL112" s="187"/>
      <c r="HM112" s="187"/>
      <c r="HN112" s="187"/>
      <c r="HO112" s="187"/>
      <c r="HP112" s="187"/>
      <c r="HQ112" s="187"/>
      <c r="HR112" s="187"/>
      <c r="HS112" s="187"/>
      <c r="HT112" s="187"/>
      <c r="HU112" s="187"/>
      <c r="HV112" s="187"/>
      <c r="HW112" s="187"/>
      <c r="HX112" s="187"/>
      <c r="HY112" s="187"/>
      <c r="HZ112" s="187"/>
      <c r="IA112" s="187"/>
    </row>
    <row r="113" spans="151:235" s="186" customFormat="1" ht="12.75">
      <c r="EU113" s="187"/>
      <c r="EV113" s="187"/>
      <c r="EW113" s="187"/>
      <c r="EX113" s="187"/>
      <c r="EY113" s="187"/>
      <c r="EZ113" s="187"/>
      <c r="FA113" s="187"/>
      <c r="FB113" s="187"/>
      <c r="FC113" s="187"/>
      <c r="FD113" s="187"/>
      <c r="FE113" s="187"/>
      <c r="FF113" s="187"/>
      <c r="FG113" s="187"/>
      <c r="FH113" s="187"/>
      <c r="FI113" s="187"/>
      <c r="FJ113" s="187"/>
      <c r="FK113" s="187"/>
      <c r="FL113" s="187"/>
      <c r="FM113" s="187"/>
      <c r="FN113" s="187"/>
      <c r="FO113" s="187"/>
      <c r="FP113" s="187"/>
      <c r="FQ113" s="187"/>
      <c r="FR113" s="187"/>
      <c r="FS113" s="187"/>
      <c r="FT113" s="187"/>
      <c r="FU113" s="187"/>
      <c r="FV113" s="187"/>
      <c r="FW113" s="187"/>
      <c r="FX113" s="187"/>
      <c r="FY113" s="187"/>
      <c r="FZ113" s="187"/>
      <c r="GA113" s="187"/>
      <c r="GB113" s="187"/>
      <c r="GC113" s="187"/>
      <c r="GD113" s="187"/>
      <c r="GE113" s="187"/>
      <c r="GF113" s="187"/>
      <c r="GG113" s="187"/>
      <c r="GH113" s="187"/>
      <c r="GI113" s="187"/>
      <c r="GJ113" s="187"/>
      <c r="GK113" s="187"/>
      <c r="GL113" s="187"/>
      <c r="GM113" s="187"/>
      <c r="GN113" s="187"/>
      <c r="GO113" s="187"/>
      <c r="GP113" s="187"/>
      <c r="GQ113" s="187"/>
      <c r="GR113" s="187"/>
      <c r="GS113" s="187"/>
      <c r="GT113" s="187"/>
      <c r="GU113" s="187"/>
      <c r="GV113" s="187"/>
      <c r="GW113" s="187"/>
      <c r="GX113" s="187"/>
      <c r="GY113" s="187"/>
      <c r="GZ113" s="187"/>
      <c r="HA113" s="187"/>
      <c r="HB113" s="187"/>
      <c r="HC113" s="187"/>
      <c r="HD113" s="187"/>
      <c r="HE113" s="187"/>
      <c r="HF113" s="187"/>
      <c r="HG113" s="187"/>
      <c r="HH113" s="187"/>
      <c r="HI113" s="187"/>
      <c r="HJ113" s="187"/>
      <c r="HK113" s="187"/>
      <c r="HL113" s="187"/>
      <c r="HM113" s="187"/>
      <c r="HN113" s="187"/>
      <c r="HO113" s="187"/>
      <c r="HP113" s="187"/>
      <c r="HQ113" s="187"/>
      <c r="HR113" s="187"/>
      <c r="HS113" s="187"/>
      <c r="HT113" s="187"/>
      <c r="HU113" s="187"/>
      <c r="HV113" s="187"/>
      <c r="HW113" s="187"/>
      <c r="HX113" s="187"/>
      <c r="HY113" s="187"/>
      <c r="HZ113" s="187"/>
      <c r="IA113" s="187"/>
    </row>
    <row r="114" spans="151:235" s="186" customFormat="1" ht="12.75">
      <c r="EU114" s="187"/>
      <c r="EV114" s="187"/>
      <c r="EW114" s="187"/>
      <c r="EX114" s="187"/>
      <c r="EY114" s="187"/>
      <c r="EZ114" s="187"/>
      <c r="FA114" s="187"/>
      <c r="FB114" s="187"/>
      <c r="FC114" s="187"/>
      <c r="FD114" s="187"/>
      <c r="FE114" s="187"/>
      <c r="FF114" s="187"/>
      <c r="FG114" s="187"/>
      <c r="FH114" s="187"/>
      <c r="FI114" s="187"/>
      <c r="FJ114" s="187"/>
      <c r="FK114" s="187"/>
      <c r="FL114" s="187"/>
      <c r="FM114" s="187"/>
      <c r="FN114" s="187"/>
      <c r="FO114" s="187"/>
      <c r="FP114" s="187"/>
      <c r="FQ114" s="187"/>
      <c r="FR114" s="187"/>
      <c r="FS114" s="187"/>
      <c r="FT114" s="187"/>
      <c r="FU114" s="187"/>
      <c r="FV114" s="187"/>
      <c r="FW114" s="187"/>
      <c r="FX114" s="187"/>
      <c r="FY114" s="187"/>
      <c r="FZ114" s="187"/>
      <c r="GA114" s="187"/>
      <c r="GB114" s="187"/>
      <c r="GC114" s="187"/>
      <c r="GD114" s="187"/>
      <c r="GE114" s="187"/>
      <c r="GF114" s="187"/>
      <c r="GG114" s="187"/>
      <c r="GH114" s="187"/>
      <c r="GI114" s="187"/>
      <c r="GJ114" s="187"/>
      <c r="GK114" s="187"/>
      <c r="GL114" s="187"/>
      <c r="GM114" s="187"/>
      <c r="GN114" s="187"/>
      <c r="GO114" s="187"/>
      <c r="GP114" s="187"/>
      <c r="GQ114" s="187"/>
      <c r="GR114" s="187"/>
      <c r="GS114" s="187"/>
      <c r="GT114" s="187"/>
      <c r="GU114" s="187"/>
      <c r="GV114" s="187"/>
      <c r="GW114" s="187"/>
      <c r="GX114" s="187"/>
      <c r="GY114" s="187"/>
      <c r="GZ114" s="187"/>
      <c r="HA114" s="187"/>
      <c r="HB114" s="187"/>
      <c r="HC114" s="187"/>
      <c r="HD114" s="187"/>
      <c r="HE114" s="187"/>
      <c r="HF114" s="187"/>
      <c r="HG114" s="187"/>
      <c r="HH114" s="187"/>
      <c r="HI114" s="187"/>
      <c r="HJ114" s="187"/>
      <c r="HK114" s="187"/>
      <c r="HL114" s="187"/>
      <c r="HM114" s="187"/>
      <c r="HN114" s="187"/>
      <c r="HO114" s="187"/>
      <c r="HP114" s="187"/>
      <c r="HQ114" s="187"/>
      <c r="HR114" s="187"/>
      <c r="HS114" s="187"/>
      <c r="HT114" s="187"/>
      <c r="HU114" s="187"/>
      <c r="HV114" s="187"/>
      <c r="HW114" s="187"/>
      <c r="HX114" s="187"/>
      <c r="HY114" s="187"/>
      <c r="HZ114" s="187"/>
      <c r="IA114" s="187"/>
    </row>
    <row r="115" spans="151:235" s="186" customFormat="1" ht="12.75">
      <c r="EU115" s="187"/>
      <c r="EV115" s="187"/>
      <c r="EW115" s="187"/>
      <c r="EX115" s="187"/>
      <c r="EY115" s="187"/>
      <c r="EZ115" s="187"/>
      <c r="FA115" s="187"/>
      <c r="FB115" s="187"/>
      <c r="FC115" s="187"/>
      <c r="FD115" s="187"/>
      <c r="FE115" s="187"/>
      <c r="FF115" s="187"/>
      <c r="FG115" s="187"/>
      <c r="FH115" s="187"/>
      <c r="FI115" s="187"/>
      <c r="FJ115" s="187"/>
      <c r="FK115" s="187"/>
      <c r="FL115" s="187"/>
      <c r="FM115" s="187"/>
      <c r="FN115" s="187"/>
      <c r="FO115" s="187"/>
      <c r="FP115" s="187"/>
      <c r="FQ115" s="187"/>
      <c r="FR115" s="187"/>
      <c r="FS115" s="187"/>
      <c r="FT115" s="187"/>
      <c r="FU115" s="187"/>
      <c r="FV115" s="187"/>
      <c r="FW115" s="187"/>
      <c r="FX115" s="187"/>
      <c r="FY115" s="187"/>
      <c r="FZ115" s="187"/>
      <c r="GA115" s="187"/>
      <c r="GB115" s="187"/>
      <c r="GC115" s="187"/>
      <c r="GD115" s="187"/>
      <c r="GE115" s="187"/>
      <c r="GF115" s="187"/>
      <c r="GG115" s="187"/>
      <c r="GH115" s="187"/>
      <c r="GI115" s="187"/>
      <c r="GJ115" s="187"/>
      <c r="GK115" s="187"/>
      <c r="GL115" s="187"/>
      <c r="GM115" s="187"/>
      <c r="GN115" s="187"/>
      <c r="GO115" s="187"/>
      <c r="GP115" s="187"/>
      <c r="GQ115" s="187"/>
      <c r="GR115" s="187"/>
      <c r="GS115" s="187"/>
      <c r="GT115" s="187"/>
      <c r="GU115" s="187"/>
      <c r="GV115" s="187"/>
      <c r="GW115" s="187"/>
      <c r="GX115" s="187"/>
      <c r="GY115" s="187"/>
      <c r="GZ115" s="187"/>
      <c r="HA115" s="187"/>
      <c r="HB115" s="187"/>
      <c r="HC115" s="187"/>
      <c r="HD115" s="187"/>
      <c r="HE115" s="187"/>
      <c r="HF115" s="187"/>
      <c r="HG115" s="187"/>
      <c r="HH115" s="187"/>
      <c r="HI115" s="187"/>
      <c r="HJ115" s="187"/>
      <c r="HK115" s="187"/>
      <c r="HL115" s="187"/>
      <c r="HM115" s="187"/>
      <c r="HN115" s="187"/>
      <c r="HO115" s="187"/>
      <c r="HP115" s="187"/>
      <c r="HQ115" s="187"/>
      <c r="HR115" s="187"/>
      <c r="HS115" s="187"/>
      <c r="HT115" s="187"/>
      <c r="HU115" s="187"/>
      <c r="HV115" s="187"/>
      <c r="HW115" s="187"/>
      <c r="HX115" s="187"/>
      <c r="HY115" s="187"/>
      <c r="HZ115" s="187"/>
      <c r="IA115" s="187"/>
    </row>
    <row r="116" spans="151:235" s="186" customFormat="1" ht="12.75">
      <c r="EU116" s="187"/>
      <c r="EV116" s="187"/>
      <c r="EW116" s="187"/>
      <c r="EX116" s="187"/>
      <c r="EY116" s="187"/>
      <c r="EZ116" s="187"/>
      <c r="FA116" s="187"/>
      <c r="FB116" s="187"/>
      <c r="FC116" s="187"/>
      <c r="FD116" s="187"/>
      <c r="FE116" s="187"/>
      <c r="FF116" s="187"/>
      <c r="FG116" s="187"/>
      <c r="FH116" s="187"/>
      <c r="FI116" s="187"/>
      <c r="FJ116" s="187"/>
      <c r="FK116" s="187"/>
      <c r="FL116" s="187"/>
      <c r="FM116" s="187"/>
      <c r="FN116" s="187"/>
      <c r="FO116" s="187"/>
      <c r="FP116" s="187"/>
      <c r="FQ116" s="187"/>
      <c r="FR116" s="187"/>
      <c r="FS116" s="187"/>
      <c r="FT116" s="187"/>
      <c r="FU116" s="187"/>
      <c r="FV116" s="187"/>
      <c r="FW116" s="187"/>
      <c r="FX116" s="187"/>
      <c r="FY116" s="187"/>
      <c r="FZ116" s="187"/>
      <c r="GA116" s="187"/>
      <c r="GB116" s="187"/>
      <c r="GC116" s="187"/>
      <c r="GD116" s="187"/>
      <c r="GE116" s="187"/>
      <c r="GF116" s="187"/>
      <c r="GG116" s="187"/>
      <c r="GH116" s="187"/>
      <c r="GI116" s="187"/>
      <c r="GJ116" s="187"/>
      <c r="GK116" s="187"/>
      <c r="GL116" s="187"/>
      <c r="GM116" s="187"/>
      <c r="GN116" s="187"/>
      <c r="GO116" s="187"/>
      <c r="GP116" s="187"/>
      <c r="GQ116" s="187"/>
      <c r="GR116" s="187"/>
      <c r="GS116" s="187"/>
      <c r="GT116" s="187"/>
      <c r="GU116" s="187"/>
      <c r="GV116" s="187"/>
      <c r="GW116" s="187"/>
      <c r="GX116" s="187"/>
      <c r="GY116" s="187"/>
      <c r="GZ116" s="187"/>
      <c r="HA116" s="187"/>
      <c r="HB116" s="187"/>
      <c r="HC116" s="187"/>
      <c r="HD116" s="187"/>
      <c r="HE116" s="187"/>
      <c r="HF116" s="187"/>
      <c r="HG116" s="187"/>
      <c r="HH116" s="187"/>
      <c r="HI116" s="187"/>
      <c r="HJ116" s="187"/>
      <c r="HK116" s="187"/>
      <c r="HL116" s="187"/>
      <c r="HM116" s="187"/>
      <c r="HN116" s="187"/>
      <c r="HO116" s="187"/>
      <c r="HP116" s="187"/>
      <c r="HQ116" s="187"/>
      <c r="HR116" s="187"/>
      <c r="HS116" s="187"/>
      <c r="HT116" s="187"/>
      <c r="HU116" s="187"/>
      <c r="HV116" s="187"/>
      <c r="HW116" s="187"/>
      <c r="HX116" s="187"/>
      <c r="HY116" s="187"/>
      <c r="HZ116" s="187"/>
      <c r="IA116" s="187"/>
    </row>
    <row r="117" s="186" customFormat="1" ht="12.75"/>
    <row r="118" s="186" customFormat="1" ht="12.75"/>
    <row r="119" s="186" customFormat="1" ht="12.75"/>
    <row r="120" s="186" customFormat="1" ht="12.75"/>
    <row r="121" s="186" customFormat="1" ht="12.75"/>
    <row r="122" s="186" customFormat="1" ht="12.75"/>
    <row r="123" s="186" customFormat="1" ht="12.75"/>
    <row r="124" s="186" customFormat="1" ht="12.75"/>
    <row r="125" s="186" customFormat="1" ht="12.75"/>
    <row r="126" s="186" customFormat="1" ht="12.75"/>
    <row r="127" s="186" customFormat="1" ht="12.75"/>
    <row r="128" s="186" customFormat="1" ht="12.75"/>
    <row r="129" s="186" customFormat="1" ht="12.75"/>
    <row r="130" s="186" customFormat="1" ht="12.75"/>
    <row r="131" s="186" customFormat="1" ht="12.75"/>
    <row r="132" s="186" customFormat="1" ht="12.75"/>
    <row r="133" s="186" customFormat="1" ht="12.75"/>
    <row r="134" s="186" customFormat="1" ht="12.75"/>
    <row r="135" s="186" customFormat="1" ht="12.75"/>
    <row r="136" s="186" customFormat="1" ht="12.75"/>
    <row r="137" s="186" customFormat="1" ht="12.75"/>
    <row r="138" s="186" customFormat="1" ht="12.75"/>
    <row r="139" s="186" customFormat="1" ht="12.75"/>
    <row r="140" s="186" customFormat="1" ht="12.75"/>
    <row r="141" s="186" customFormat="1" ht="12.75"/>
    <row r="142" s="186" customFormat="1" ht="12.75"/>
    <row r="143" s="186" customFormat="1" ht="12.75"/>
    <row r="144" s="186" customFormat="1" ht="12.75"/>
    <row r="145" s="186" customFormat="1" ht="12.75"/>
    <row r="146" s="186" customFormat="1" ht="12.75"/>
    <row r="147" s="186" customFormat="1" ht="12.75"/>
    <row r="148" s="186" customFormat="1" ht="12.75"/>
    <row r="149" s="186" customFormat="1" ht="12.75"/>
    <row r="150" s="186" customFormat="1" ht="12.75"/>
    <row r="151" s="186" customFormat="1" ht="12.75"/>
    <row r="152" s="186" customFormat="1" ht="12.75"/>
    <row r="153" s="186" customFormat="1" ht="12.75"/>
    <row r="154" s="186" customFormat="1" ht="12.75"/>
    <row r="155" s="186" customFormat="1" ht="12.75"/>
    <row r="156" s="186" customFormat="1" ht="12.75"/>
    <row r="157" s="186" customFormat="1" ht="12.75"/>
    <row r="158" s="186" customFormat="1" ht="12.75"/>
    <row r="159" s="186" customFormat="1" ht="12.75"/>
    <row r="160" s="186" customFormat="1" ht="12.75"/>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186" customFormat="1" ht="12.75"/>
    <row r="1144" s="186" customFormat="1" ht="12.75"/>
    <row r="1145" s="186" customFormat="1" ht="12.75"/>
    <row r="1146" s="186" customFormat="1" ht="12.75"/>
  </sheetData>
  <mergeCells count="25">
    <mergeCell ref="J38:L38"/>
    <mergeCell ref="N38:P38"/>
    <mergeCell ref="Q38:R38"/>
    <mergeCell ref="D11:F11"/>
    <mergeCell ref="J11:L11"/>
    <mergeCell ref="N11:P11"/>
    <mergeCell ref="D36:F36"/>
    <mergeCell ref="G36:I36"/>
    <mergeCell ref="J36:M36"/>
    <mergeCell ref="N36:P36"/>
    <mergeCell ref="D9:F9"/>
    <mergeCell ref="G9:I9"/>
    <mergeCell ref="J9:L9"/>
    <mergeCell ref="N9:P9"/>
    <mergeCell ref="D5:F5"/>
    <mergeCell ref="G5:I5"/>
    <mergeCell ref="J5:L5"/>
    <mergeCell ref="N5:P5"/>
    <mergeCell ref="D1:P1"/>
    <mergeCell ref="A2:S2"/>
    <mergeCell ref="A3:S3"/>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2002-11-27T07:39:29Z</cp:lastPrinted>
  <dcterms:created xsi:type="dcterms:W3CDTF">2002-02-15T09:17:36Z</dcterms:created>
  <dcterms:modified xsi:type="dcterms:W3CDTF">2002-11-27T08:20:22Z</dcterms:modified>
  <cp:category/>
  <cp:version/>
  <cp:contentType/>
  <cp:contentStatus/>
</cp:coreProperties>
</file>