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OKT 02" sheetId="1" r:id="rId1"/>
  </sheets>
  <definedNames/>
  <calcPr fullCalcOnLoad="1"/>
</workbook>
</file>

<file path=xl/sharedStrings.xml><?xml version="1.0" encoding="utf-8"?>
<sst xmlns="http://schemas.openxmlformats.org/spreadsheetml/2006/main" count="133" uniqueCount="107">
  <si>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</si>
  <si>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</si>
  <si>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</si>
  <si>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</si>
  <si>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</si>
  <si>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</si>
  <si>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</si>
  <si>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</si>
  <si>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</si>
  <si>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</si>
  <si>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</si>
  <si>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</si>
  <si>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</si>
  <si>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</si>
  <si>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</si>
  <si>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</si>
  <si>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</si>
  <si>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</si>
  <si>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</si>
  <si>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</si>
  <si>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</si>
  <si>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</si>
  <si>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</si>
  <si>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</si>
  <si>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</si>
  <si>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</si>
  <si>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</si>
  <si>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</si>
  <si>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</si>
  <si>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</si>
  <si>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</si>
  <si>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</si>
  <si>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</si>
  <si>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</si>
  <si>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</si>
  <si>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</si>
  <si>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</si>
  <si>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</si>
  <si>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</si>
  <si>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</si>
  <si>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</si>
  <si>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</si>
  <si>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</si>
  <si>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</si>
  <si>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(i) Invoere bestem vir uitvoere nie</t>
  </si>
  <si>
    <t>Beginvoorraad</t>
  </si>
  <si>
    <t>Imported</t>
  </si>
  <si>
    <t>Ingevoer</t>
  </si>
  <si>
    <t>Exported</t>
  </si>
  <si>
    <t>Uitgevoer</t>
  </si>
  <si>
    <t>Stock surplus(-)/deficit(+)</t>
  </si>
  <si>
    <t>Voorraad surplus(-)/tekort(+)</t>
  </si>
  <si>
    <t>Dierevoer</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</si>
  <si>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</si>
  <si>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</si>
  <si>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</si>
  <si>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</si>
  <si>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</si>
  <si>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</si>
  <si>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</si>
  <si>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</si>
  <si>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</si>
  <si>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</si>
  <si>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</si>
  <si>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</si>
  <si>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</si>
  <si>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</si>
  <si>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</si>
  <si>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</si>
  <si>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</si>
  <si>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</si>
  <si>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</si>
  <si>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</si>
  <si>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</si>
  <si>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Border posts</t>
  </si>
  <si>
    <t>Harbours</t>
  </si>
  <si>
    <t>Grensposte</t>
  </si>
  <si>
    <t>Hawens</t>
  </si>
  <si>
    <t>(d) RSA Uitvoere (7)</t>
  </si>
  <si>
    <t>Produkte (6)</t>
  </si>
  <si>
    <t>(d) RSA Exports (7)</t>
  </si>
  <si>
    <t>Products (6)</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</si>
  <si>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</si>
  <si>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</si>
  <si>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As declared by co-workers. Although everything has been done to ensure the accuracy of the information, neither SAGIS nor any of its directors or employees take any responsibility for actions or losses that might occur as a result of the usage of this information./</t>
  </si>
  <si>
    <t xml:space="preserve">   BARLEY/GARS - 2002/2003 Year (Oct - Sep)/2002/2003 Jaar (Okt - Sep) (2)</t>
  </si>
  <si>
    <t>Oct/Okt 2002</t>
  </si>
  <si>
    <t>Sep 2002</t>
  </si>
  <si>
    <t xml:space="preserve">SMI-112002  </t>
  </si>
  <si>
    <t>27/11/2002</t>
  </si>
  <si>
    <t>Oct/Okt 2001</t>
  </si>
  <si>
    <t>1 Oct/Okt 2002</t>
  </si>
  <si>
    <t>31 Oct/Okt 2002</t>
  </si>
  <si>
    <t>31 Oct/Okt 2001</t>
  </si>
  <si>
    <t xml:space="preserve">75 662 </t>
  </si>
  <si>
    <t>Deliveries directly from farms (5)</t>
  </si>
  <si>
    <t>Lewerings direk vanaf plase (5)</t>
  </si>
  <si>
    <t>Netto versendings(+)/ontvangstes(-)</t>
  </si>
  <si>
    <r>
      <t>(f) Onaangewende voorraad</t>
    </r>
    <r>
      <rPr>
        <sz val="15"/>
        <rFont val="Arial"/>
        <family val="2"/>
      </rPr>
      <t xml:space="preserve"> </t>
    </r>
    <r>
      <rPr>
        <b/>
        <sz val="15"/>
        <rFont val="Arial"/>
        <family val="2"/>
      </rPr>
      <t xml:space="preserve">(a+b-c-d-e) </t>
    </r>
  </si>
  <si>
    <t>(f) Unutilised stock (a+b-c-d-e)</t>
  </si>
  <si>
    <t>(g) Stock stored at: (8)</t>
  </si>
  <si>
    <t>(g) Voorraad geberg by: (8)</t>
  </si>
  <si>
    <t xml:space="preserve">Net dispatches(+)/receipts(-) </t>
  </si>
  <si>
    <t xml:space="preserve">Surplus(-)/Tekort(+) </t>
  </si>
  <si>
    <t>Surplus(-)/Deficit(+)</t>
  </si>
  <si>
    <t>Preliminary/Voorlopig</t>
  </si>
  <si>
    <t>'000 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</si>
</sst>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b/>
      <sz val="14"/>
      <name val="Arial"/>
      <family val="2"/>
    </font>
    <font>
      <sz val="12"/>
      <name val="Arial"/>
      <family val="2"/>
    </font>
    <font>
      <sz val="13"/>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30"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64" fontId="4" fillId="0" borderId="34" xfId="0" applyNumberFormat="1" applyFont="1" applyFill="1" applyBorder="1" applyAlignment="1">
      <alignment/>
    </xf>
    <xf numFmtId="164" fontId="4" fillId="0" borderId="27" xfId="0" applyNumberFormat="1" applyFont="1" applyFill="1" applyBorder="1" applyAlignment="1">
      <alignment/>
    </xf>
    <xf numFmtId="164"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164" fontId="4" fillId="0" borderId="38" xfId="0" applyNumberFormat="1" applyFont="1" applyFill="1" applyBorder="1" applyAlignment="1">
      <alignment/>
    </xf>
    <xf numFmtId="164" fontId="4" fillId="0" borderId="31" xfId="0" applyNumberFormat="1" applyFont="1" applyFill="1" applyBorder="1" applyAlignment="1">
      <alignment/>
    </xf>
    <xf numFmtId="164" fontId="4" fillId="0" borderId="39" xfId="0" applyNumberFormat="1" applyFont="1" applyFill="1" applyBorder="1" applyAlignment="1">
      <alignment/>
    </xf>
    <xf numFmtId="0" fontId="5" fillId="0" borderId="38"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64" fontId="4" fillId="0" borderId="40" xfId="0" applyNumberFormat="1" applyFont="1" applyFill="1" applyBorder="1" applyAlignment="1">
      <alignment/>
    </xf>
    <xf numFmtId="164" fontId="4" fillId="0" borderId="36" xfId="0" applyNumberFormat="1" applyFont="1" applyFill="1" applyBorder="1" applyAlignment="1">
      <alignment/>
    </xf>
    <xf numFmtId="164" fontId="4" fillId="0" borderId="41" xfId="0" applyNumberFormat="1" applyFont="1" applyFill="1" applyBorder="1" applyAlignment="1">
      <alignmen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0" fontId="4" fillId="0" borderId="31" xfId="0" applyFont="1" applyFill="1" applyBorder="1" applyAlignment="1">
      <alignment horizontal="right"/>
    </xf>
    <xf numFmtId="164" fontId="4" fillId="0" borderId="42"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3"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4"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47"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9" xfId="0" applyFont="1" applyFill="1" applyBorder="1" applyAlignment="1">
      <alignment horizontal="lef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3"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6" xfId="0" applyFont="1" applyFill="1" applyBorder="1" applyAlignment="1">
      <alignment horizontal="left"/>
    </xf>
    <xf numFmtId="164"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64"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2" xfId="0" applyFont="1" applyFill="1" applyBorder="1" applyAlignment="1" quotePrefix="1">
      <alignment horizontal="left"/>
    </xf>
    <xf numFmtId="0" fontId="4" fillId="0" borderId="3" xfId="0" applyFont="1" applyFill="1" applyBorder="1" applyAlignment="1">
      <alignment horizontal="left"/>
    </xf>
    <xf numFmtId="0" fontId="4" fillId="0" borderId="9" xfId="0" applyFont="1" applyFill="1" applyBorder="1" applyAlignment="1">
      <alignment horizontal="right"/>
    </xf>
    <xf numFmtId="0" fontId="4" fillId="0" borderId="42" xfId="0" applyFont="1" applyFill="1" applyBorder="1" applyAlignment="1">
      <alignment horizontal="right"/>
    </xf>
    <xf numFmtId="0" fontId="4" fillId="0" borderId="24" xfId="0" applyFont="1" applyFill="1" applyBorder="1" applyAlignment="1">
      <alignment horizontal="right"/>
    </xf>
    <xf numFmtId="0" fontId="4" fillId="0" borderId="9" xfId="0" applyFont="1" applyFill="1" applyBorder="1" applyAlignment="1">
      <alignment horizontal="center"/>
    </xf>
    <xf numFmtId="0" fontId="4" fillId="0" borderId="3" xfId="0" applyFont="1" applyFill="1" applyBorder="1" applyAlignment="1">
      <alignment/>
    </xf>
    <xf numFmtId="0" fontId="3" fillId="0" borderId="4"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6" xfId="0" applyFont="1" applyFill="1" applyBorder="1" applyAlignment="1" quotePrefix="1">
      <alignment horizontal="left"/>
    </xf>
    <xf numFmtId="164" fontId="4" fillId="0" borderId="6" xfId="0" applyNumberFormat="1" applyFont="1" applyFill="1" applyBorder="1" applyAlignment="1">
      <alignment horizontal="right"/>
    </xf>
    <xf numFmtId="164" fontId="4" fillId="0" borderId="33" xfId="0" applyNumberFormat="1" applyFont="1" applyFill="1" applyBorder="1" applyAlignment="1">
      <alignment horizontal="right"/>
    </xf>
    <xf numFmtId="164" fontId="4" fillId="0" borderId="36" xfId="0" applyNumberFormat="1" applyFont="1" applyFill="1" applyBorder="1" applyAlignment="1">
      <alignment horizontal="right"/>
    </xf>
    <xf numFmtId="164" fontId="4" fillId="0" borderId="7" xfId="0" applyNumberFormat="1" applyFont="1" applyFill="1" applyBorder="1" applyAlignment="1" quotePrefix="1">
      <alignment horizontal="center"/>
    </xf>
    <xf numFmtId="164" fontId="4" fillId="0" borderId="41" xfId="0" applyNumberFormat="1" applyFont="1" applyFill="1" applyBorder="1" applyAlignment="1">
      <alignment horizontal="right"/>
    </xf>
    <xf numFmtId="164" fontId="4" fillId="0" borderId="49" xfId="0" applyNumberFormat="1" applyFont="1" applyFill="1" applyBorder="1" applyAlignment="1">
      <alignment horizontal="right"/>
    </xf>
    <xf numFmtId="0" fontId="4" fillId="0" borderId="11" xfId="0" applyFont="1" applyFill="1" applyBorder="1" applyAlignment="1" quotePrefix="1">
      <alignment horizontal="left"/>
    </xf>
    <xf numFmtId="0" fontId="4" fillId="0" borderId="1" xfId="0" applyFont="1" applyFill="1" applyBorder="1" applyAlignment="1">
      <alignment horizontal="left"/>
    </xf>
    <xf numFmtId="164" fontId="4" fillId="0" borderId="52" xfId="0" applyNumberFormat="1" applyFont="1" applyFill="1" applyBorder="1" applyAlignment="1">
      <alignment horizontal="right"/>
    </xf>
    <xf numFmtId="164" fontId="4" fillId="0" borderId="53" xfId="0" applyNumberFormat="1" applyFont="1" applyFill="1" applyBorder="1" applyAlignment="1">
      <alignment horizontal="right"/>
    </xf>
    <xf numFmtId="164" fontId="4" fillId="0" borderId="56" xfId="0" applyNumberFormat="1" applyFont="1" applyFill="1" applyBorder="1" applyAlignment="1">
      <alignment horizontal="right"/>
    </xf>
    <xf numFmtId="164" fontId="4" fillId="0" borderId="57" xfId="0" applyNumberFormat="1" applyFont="1" applyFill="1" applyBorder="1" applyAlignment="1" quotePrefix="1">
      <alignment horizontal="center"/>
    </xf>
    <xf numFmtId="164" fontId="4" fillId="0" borderId="58" xfId="0" applyNumberFormat="1" applyFont="1" applyFill="1" applyBorder="1" applyAlignment="1">
      <alignment horizontal="right"/>
    </xf>
    <xf numFmtId="0" fontId="4" fillId="0" borderId="1" xfId="0" applyFont="1" applyFill="1" applyBorder="1" applyAlignment="1">
      <alignment/>
    </xf>
    <xf numFmtId="0" fontId="4" fillId="0" borderId="1" xfId="0" applyFont="1" applyFill="1" applyBorder="1" applyAlignment="1">
      <alignment horizontal="righ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8" xfId="0" applyNumberFormat="1" applyFont="1" applyFill="1" applyBorder="1" applyAlignment="1">
      <alignment horizontal="right"/>
    </xf>
    <xf numFmtId="164" fontId="4" fillId="0" borderId="16" xfId="0" applyNumberFormat="1" applyFont="1" applyFill="1" applyBorder="1" applyAlignment="1">
      <alignment horizontal="right"/>
    </xf>
    <xf numFmtId="164" fontId="4" fillId="0" borderId="26" xfId="0" applyNumberFormat="1" applyFont="1" applyFill="1" applyBorder="1" applyAlignment="1">
      <alignment horizontal="right"/>
    </xf>
    <xf numFmtId="164" fontId="4" fillId="0" borderId="22" xfId="0" applyNumberFormat="1" applyFont="1" applyFill="1" applyBorder="1" applyAlignment="1">
      <alignment horizontal="right"/>
    </xf>
    <xf numFmtId="49" fontId="6" fillId="0" borderId="0" xfId="0" applyNumberFormat="1" applyFont="1" applyFill="1" applyAlignment="1" quotePrefix="1">
      <alignment horizontal="left"/>
    </xf>
    <xf numFmtId="0" fontId="7" fillId="0" borderId="0" xfId="0" applyFont="1" applyFill="1" applyAlignment="1">
      <alignment horizontal="left"/>
    </xf>
    <xf numFmtId="0" fontId="9" fillId="0" borderId="0" xfId="0" applyFont="1" applyFill="1" applyAlignment="1" quotePrefix="1">
      <alignment horizontal="left"/>
    </xf>
    <xf numFmtId="0" fontId="9" fillId="0" borderId="0" xfId="0" applyFont="1" applyFill="1" applyAlignment="1">
      <alignment horizontal="left"/>
    </xf>
    <xf numFmtId="0" fontId="8" fillId="0" borderId="0" xfId="0" applyFont="1" applyFill="1" applyAlignment="1" quotePrefix="1">
      <alignment horizontal="left"/>
    </xf>
    <xf numFmtId="0" fontId="8" fillId="0" borderId="0" xfId="0" applyFont="1" applyFill="1" applyAlignment="1">
      <alignment horizontal="left"/>
    </xf>
    <xf numFmtId="0" fontId="8" fillId="0" borderId="0" xfId="0" applyFont="1" applyFill="1" applyAlignment="1">
      <alignment/>
    </xf>
    <xf numFmtId="0" fontId="8" fillId="0" borderId="0" xfId="0" applyFont="1" applyFill="1" applyAlignment="1">
      <alignment horizontal="right"/>
    </xf>
    <xf numFmtId="49" fontId="8" fillId="0" borderId="0" xfId="0" applyNumberFormat="1" applyFont="1" applyFill="1" applyAlignment="1">
      <alignment horizontal="left"/>
    </xf>
    <xf numFmtId="0" fontId="8" fillId="0" borderId="0" xfId="0" applyFont="1" applyFill="1" applyBorder="1" applyAlignment="1">
      <alignment/>
    </xf>
    <xf numFmtId="0" fontId="9" fillId="0" borderId="0" xfId="0" applyFont="1" applyFill="1" applyAlignment="1" quotePrefix="1">
      <alignment/>
    </xf>
    <xf numFmtId="0" fontId="9"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horizontal="right"/>
    </xf>
    <xf numFmtId="49" fontId="9" fillId="0" borderId="0" xfId="0" applyNumberFormat="1" applyFont="1" applyFill="1" applyAlignment="1">
      <alignment horizontal="left"/>
    </xf>
    <xf numFmtId="0" fontId="4" fillId="0" borderId="0" xfId="0" applyFont="1" applyFill="1" applyBorder="1" applyAlignment="1" quotePrefix="1">
      <alignment horizontal="left"/>
    </xf>
    <xf numFmtId="164" fontId="4" fillId="0" borderId="0" xfId="0" applyNumberFormat="1" applyFont="1" applyFill="1" applyBorder="1" applyAlignment="1">
      <alignment horizontal="right"/>
    </xf>
    <xf numFmtId="164" fontId="4" fillId="0" borderId="0" xfId="0" applyNumberFormat="1" applyFont="1" applyFill="1" applyBorder="1" applyAlignment="1" quotePrefix="1">
      <alignment horizontal="center"/>
    </xf>
    <xf numFmtId="0" fontId="4" fillId="0" borderId="8" xfId="0" applyFont="1" applyFill="1" applyBorder="1" applyAlignment="1">
      <alignment horizontal="left"/>
    </xf>
    <xf numFmtId="0" fontId="4" fillId="0" borderId="48" xfId="0" applyFont="1" applyFill="1" applyBorder="1" applyAlignment="1">
      <alignment horizontal="right"/>
    </xf>
    <xf numFmtId="164" fontId="4" fillId="0" borderId="15" xfId="0" applyNumberFormat="1" applyFont="1" applyFill="1" applyBorder="1" applyAlignment="1">
      <alignment horizontal="right"/>
    </xf>
    <xf numFmtId="0" fontId="4" fillId="0" borderId="40" xfId="0" applyNumberFormat="1" applyFont="1" applyFill="1" applyBorder="1" applyAlignment="1">
      <alignment horizontal="center"/>
    </xf>
    <xf numFmtId="0" fontId="4" fillId="0" borderId="36" xfId="0" applyNumberFormat="1" applyFont="1" applyFill="1" applyBorder="1" applyAlignment="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4" fillId="0" borderId="11" xfId="0" applyFont="1" applyFill="1" applyBorder="1" applyAlignment="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17" fontId="4" fillId="0" borderId="11" xfId="0" applyNumberFormat="1" applyFont="1" applyFill="1" applyBorder="1" applyAlignment="1" quotePrefix="1">
      <alignment horizontal="center"/>
    </xf>
    <xf numFmtId="0" fontId="4" fillId="0" borderId="14" xfId="0" applyNumberFormat="1" applyFont="1" applyFill="1" applyBorder="1" applyAlignment="1">
      <alignment horizontal="center"/>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914400</xdr:colOff>
      <xdr:row>57</xdr:row>
      <xdr:rowOff>142875</xdr:rowOff>
    </xdr:from>
    <xdr:to>
      <xdr:col>10</xdr:col>
      <xdr:colOff>4010025</xdr:colOff>
      <xdr:row>61</xdr:row>
      <xdr:rowOff>85725</xdr:rowOff>
    </xdr:to>
    <xdr:pic>
      <xdr:nvPicPr>
        <xdr:cNvPr id="1" name="Picture 1"/>
        <xdr:cNvPicPr preferRelativeResize="1">
          <a:picLocks noChangeAspect="1"/>
        </xdr:cNvPicPr>
      </xdr:nvPicPr>
      <xdr:blipFill>
        <a:blip r:embed="rId1"/>
        <a:stretch>
          <a:fillRect/>
        </a:stretch>
      </xdr:blipFill>
      <xdr:spPr>
        <a:xfrm>
          <a:off x="16363950" y="14478000"/>
          <a:ext cx="3095625" cy="1009650"/>
        </a:xfrm>
        <a:prstGeom prst="rect">
          <a:avLst/>
        </a:prstGeom>
        <a:noFill/>
        <a:ln w="9525" cmpd="sng">
          <a:noFill/>
        </a:ln>
      </xdr:spPr>
    </xdr:pic>
    <xdr:clientData/>
  </xdr:twoCellAnchor>
  <xdr:twoCellAnchor>
    <xdr:from>
      <xdr:col>13</xdr:col>
      <xdr:colOff>0</xdr:colOff>
      <xdr:row>57</xdr:row>
      <xdr:rowOff>171450</xdr:rowOff>
    </xdr:from>
    <xdr:to>
      <xdr:col>13</xdr:col>
      <xdr:colOff>0</xdr:colOff>
      <xdr:row>62</xdr:row>
      <xdr:rowOff>114300</xdr:rowOff>
    </xdr:to>
    <xdr:pic>
      <xdr:nvPicPr>
        <xdr:cNvPr id="2" name="Picture 3"/>
        <xdr:cNvPicPr preferRelativeResize="1">
          <a:picLocks noChangeAspect="1"/>
        </xdr:cNvPicPr>
      </xdr:nvPicPr>
      <xdr:blipFill>
        <a:blip r:embed="rId1"/>
        <a:stretch>
          <a:fillRect/>
        </a:stretch>
      </xdr:blipFill>
      <xdr:spPr>
        <a:xfrm>
          <a:off x="21069300" y="14506575"/>
          <a:ext cx="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F1146"/>
  <sheetViews>
    <sheetView tabSelected="1" zoomScale="50" zoomScaleNormal="50" workbookViewId="0" topLeftCell="J1">
      <selection activeCell="K14" sqref="K14"/>
    </sheetView>
  </sheetViews>
  <sheetFormatPr defaultColWidth="9.140625" defaultRowHeight="12.75"/>
  <cols>
    <col min="1" max="1" width="8.421875" style="191" customWidth="1"/>
    <col min="2" max="2" width="2.8515625" style="191" customWidth="1"/>
    <col min="3" max="3" width="75.421875" style="191" customWidth="1"/>
    <col min="4" max="10" width="20.7109375" style="191" customWidth="1"/>
    <col min="11" max="11" width="73.00390625" style="191" customWidth="1"/>
    <col min="12" max="12" width="2.8515625" style="191" customWidth="1"/>
    <col min="13" max="13" width="8.421875" style="190" customWidth="1"/>
    <col min="14" max="103" width="7.8515625" style="190" customWidth="1"/>
    <col min="104" max="16384" width="7.8515625" style="191" customWidth="1"/>
  </cols>
  <sheetData>
    <row r="1" spans="1:103" s="6" customFormat="1" ht="21" customHeight="1">
      <c r="A1" s="1" t="s">
        <v>88</v>
      </c>
      <c r="B1" s="1"/>
      <c r="C1" s="1"/>
      <c r="D1" s="231" t="s">
        <v>26</v>
      </c>
      <c r="E1" s="231"/>
      <c r="F1" s="231"/>
      <c r="G1" s="231"/>
      <c r="H1" s="231"/>
      <c r="I1" s="231"/>
      <c r="J1" s="231"/>
      <c r="K1" s="3"/>
      <c r="L1" s="3"/>
      <c r="M1" s="4" t="s">
        <v>89</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row>
    <row r="2" spans="1:103" s="6" customFormat="1" ht="21" customHeight="1">
      <c r="A2" s="2"/>
      <c r="B2" s="2"/>
      <c r="C2" s="2"/>
      <c r="D2" s="231" t="s">
        <v>85</v>
      </c>
      <c r="E2" s="231"/>
      <c r="F2" s="231"/>
      <c r="G2" s="231"/>
      <c r="H2" s="231"/>
      <c r="I2" s="231"/>
      <c r="J2" s="231"/>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row>
    <row r="3" spans="2:103" s="6" customFormat="1" ht="21" customHeight="1" thickBot="1">
      <c r="B3" s="7"/>
      <c r="C3" s="7"/>
      <c r="D3" s="232" t="s">
        <v>106</v>
      </c>
      <c r="E3" s="232"/>
      <c r="F3" s="232"/>
      <c r="G3" s="232"/>
      <c r="H3" s="232"/>
      <c r="I3" s="232"/>
      <c r="J3" s="232"/>
      <c r="K3" s="7"/>
      <c r="L3" s="7"/>
      <c r="M3" s="7"/>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row>
    <row r="4" spans="1:103" s="14" customFormat="1" ht="21" customHeight="1">
      <c r="A4" s="8"/>
      <c r="B4" s="9"/>
      <c r="C4" s="9"/>
      <c r="D4" s="233" t="s">
        <v>86</v>
      </c>
      <c r="E4" s="234"/>
      <c r="F4" s="234"/>
      <c r="G4" s="10"/>
      <c r="H4" s="233" t="s">
        <v>90</v>
      </c>
      <c r="I4" s="234"/>
      <c r="J4" s="235"/>
      <c r="K4" s="11"/>
      <c r="L4" s="11"/>
      <c r="M4" s="12"/>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row>
    <row r="5" spans="1:103" s="14" customFormat="1" ht="21" customHeight="1" thickBot="1">
      <c r="A5" s="15"/>
      <c r="B5" s="16"/>
      <c r="C5" s="16"/>
      <c r="D5" s="226" t="s">
        <v>105</v>
      </c>
      <c r="E5" s="227"/>
      <c r="F5" s="228"/>
      <c r="G5" s="17" t="s">
        <v>0</v>
      </c>
      <c r="H5" s="229"/>
      <c r="I5" s="223"/>
      <c r="J5" s="230"/>
      <c r="K5" s="18"/>
      <c r="L5" s="18"/>
      <c r="M5" s="19"/>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row>
    <row r="6" spans="1:103" s="14" customFormat="1" ht="21" customHeight="1">
      <c r="A6" s="15"/>
      <c r="B6" s="16"/>
      <c r="C6" s="16"/>
      <c r="D6" s="217" t="s">
        <v>35</v>
      </c>
      <c r="E6" s="218" t="s">
        <v>36</v>
      </c>
      <c r="F6" s="22" t="s">
        <v>1</v>
      </c>
      <c r="G6" s="23" t="s">
        <v>73</v>
      </c>
      <c r="H6" s="20" t="s">
        <v>35</v>
      </c>
      <c r="I6" s="21" t="s">
        <v>36</v>
      </c>
      <c r="J6" s="22" t="s">
        <v>1</v>
      </c>
      <c r="K6" s="18"/>
      <c r="L6" s="18"/>
      <c r="M6" s="19"/>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row>
    <row r="7" spans="1:103" s="14" customFormat="1" ht="21" customHeight="1" thickBot="1">
      <c r="A7" s="24"/>
      <c r="B7" s="25"/>
      <c r="C7" s="25"/>
      <c r="D7" s="26" t="s">
        <v>27</v>
      </c>
      <c r="E7" s="27" t="s">
        <v>28</v>
      </c>
      <c r="F7" s="28" t="s">
        <v>2</v>
      </c>
      <c r="G7" s="29"/>
      <c r="H7" s="26" t="s">
        <v>27</v>
      </c>
      <c r="I7" s="27" t="s">
        <v>28</v>
      </c>
      <c r="J7" s="28" t="s">
        <v>2</v>
      </c>
      <c r="K7" s="30"/>
      <c r="L7" s="30"/>
      <c r="M7" s="31"/>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row>
    <row r="8" spans="1:103" s="14" customFormat="1" ht="9" customHeight="1" thickBot="1">
      <c r="A8" s="32"/>
      <c r="B8" s="32"/>
      <c r="C8" s="32"/>
      <c r="D8" s="33"/>
      <c r="E8" s="34"/>
      <c r="F8" s="35"/>
      <c r="G8" s="34"/>
      <c r="H8" s="33"/>
      <c r="I8" s="34"/>
      <c r="J8" s="34"/>
      <c r="K8" s="32"/>
      <c r="L8" s="32"/>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row>
    <row r="9" spans="1:103" s="14" customFormat="1" ht="21" customHeight="1" thickBot="1">
      <c r="A9" s="36"/>
      <c r="B9" s="37"/>
      <c r="C9" s="37"/>
      <c r="D9" s="229" t="s">
        <v>91</v>
      </c>
      <c r="E9" s="223"/>
      <c r="F9" s="223"/>
      <c r="G9" s="38"/>
      <c r="H9" s="229" t="s">
        <v>37</v>
      </c>
      <c r="I9" s="223"/>
      <c r="J9" s="223"/>
      <c r="K9" s="37"/>
      <c r="L9" s="37"/>
      <c r="M9" s="39"/>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row>
    <row r="10" spans="1:103" s="14" customFormat="1" ht="21" customHeight="1" thickBot="1">
      <c r="A10" s="40" t="s">
        <v>53</v>
      </c>
      <c r="B10" s="41"/>
      <c r="C10" s="41"/>
      <c r="D10" s="42">
        <v>42.5</v>
      </c>
      <c r="E10" s="43">
        <v>3.9</v>
      </c>
      <c r="F10" s="44">
        <f>SUM(D10:E10)</f>
        <v>46.4</v>
      </c>
      <c r="G10" s="193">
        <f>ROUND(F10-J10,2)/J10*100</f>
        <v>-9.374999999999998</v>
      </c>
      <c r="H10" s="42">
        <v>50.1</v>
      </c>
      <c r="I10" s="43">
        <v>1.1</v>
      </c>
      <c r="J10" s="45">
        <f>SUM(H10:I10)</f>
        <v>51.2</v>
      </c>
      <c r="K10" s="46"/>
      <c r="M10" s="47" t="s">
        <v>38</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row>
    <row r="11" spans="1:103" s="14" customFormat="1" ht="21" customHeight="1" thickBot="1">
      <c r="A11" s="40"/>
      <c r="B11" s="13"/>
      <c r="C11" s="13"/>
      <c r="D11" s="222"/>
      <c r="E11" s="222"/>
      <c r="F11" s="222"/>
      <c r="G11" s="48"/>
      <c r="H11" s="223"/>
      <c r="I11" s="223"/>
      <c r="J11" s="223"/>
      <c r="K11" s="49"/>
      <c r="L11" s="49"/>
      <c r="M11" s="50"/>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row>
    <row r="12" spans="1:103" s="14" customFormat="1" ht="21" customHeight="1" thickBot="1">
      <c r="A12" s="40" t="s">
        <v>3</v>
      </c>
      <c r="B12" s="51"/>
      <c r="C12" s="51"/>
      <c r="D12" s="42">
        <f>D13+D14</f>
        <v>118.3</v>
      </c>
      <c r="E12" s="55">
        <f>E13+E14</f>
        <v>6.7</v>
      </c>
      <c r="F12" s="44">
        <f>SUM(D12:E12)</f>
        <v>125</v>
      </c>
      <c r="G12" s="56" t="s">
        <v>21</v>
      </c>
      <c r="H12" s="42">
        <f>H13+H14</f>
        <v>18.1</v>
      </c>
      <c r="I12" s="55">
        <f>I13+I14</f>
        <v>1.6</v>
      </c>
      <c r="J12" s="57">
        <f>SUM(H12:I12)</f>
        <v>19.700000000000003</v>
      </c>
      <c r="K12" s="46"/>
      <c r="L12" s="46"/>
      <c r="M12" s="47" t="s">
        <v>4</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row>
    <row r="13" spans="1:103" s="14" customFormat="1" ht="21" customHeight="1">
      <c r="A13" s="40"/>
      <c r="B13" s="58" t="s">
        <v>95</v>
      </c>
      <c r="C13" s="59"/>
      <c r="D13" s="60">
        <v>69</v>
      </c>
      <c r="E13" s="61">
        <v>6.7</v>
      </c>
      <c r="F13" s="57">
        <f>SUM(D13:E13)</f>
        <v>75.7</v>
      </c>
      <c r="G13" s="62">
        <f>ROUND(F13-J13,2)/J13*100</f>
        <v>1120.967741935484</v>
      </c>
      <c r="H13" s="60">
        <v>4.6</v>
      </c>
      <c r="I13" s="61">
        <v>1.6</v>
      </c>
      <c r="J13" s="57">
        <f>SUM(H13:I13)</f>
        <v>6.199999999999999</v>
      </c>
      <c r="K13" s="63"/>
      <c r="L13" s="64" t="s">
        <v>96</v>
      </c>
      <c r="M13" s="50"/>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row>
    <row r="14" spans="1:103" s="14" customFormat="1" ht="21" customHeight="1" thickBot="1">
      <c r="A14" s="40"/>
      <c r="B14" s="65" t="s">
        <v>30</v>
      </c>
      <c r="C14" s="66"/>
      <c r="D14" s="67">
        <v>49.3</v>
      </c>
      <c r="E14" s="70">
        <v>0</v>
      </c>
      <c r="F14" s="69">
        <f>SUM(D14:E14)</f>
        <v>49.3</v>
      </c>
      <c r="G14" s="71" t="s">
        <v>21</v>
      </c>
      <c r="H14" s="67">
        <v>13.5</v>
      </c>
      <c r="I14" s="70">
        <v>0</v>
      </c>
      <c r="J14" s="69">
        <f>SUM(H14:I14)</f>
        <v>13.5</v>
      </c>
      <c r="K14" s="72"/>
      <c r="L14" s="73" t="s">
        <v>31</v>
      </c>
      <c r="M14" s="50"/>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row>
    <row r="15" spans="1:103" s="14" customFormat="1" ht="9" customHeight="1" thickBot="1">
      <c r="A15" s="40"/>
      <c r="B15" s="13"/>
      <c r="C15" s="13"/>
      <c r="D15" s="74"/>
      <c r="E15" s="74"/>
      <c r="F15" s="74"/>
      <c r="G15" s="75"/>
      <c r="H15" s="75"/>
      <c r="I15" s="75"/>
      <c r="J15" s="75"/>
      <c r="K15" s="49"/>
      <c r="L15" s="49"/>
      <c r="M15" s="50"/>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row>
    <row r="16" spans="1:103" s="14" customFormat="1" ht="21" customHeight="1" thickBot="1">
      <c r="A16" s="40" t="s">
        <v>6</v>
      </c>
      <c r="B16" s="76"/>
      <c r="C16" s="51"/>
      <c r="D16" s="42">
        <f>SUM(D17+D20+D22)</f>
        <v>22.2</v>
      </c>
      <c r="E16" s="42">
        <f>SUM(E17+E20+E21+E22)</f>
        <v>2.2</v>
      </c>
      <c r="F16" s="45">
        <f aca="true" t="shared" si="0" ref="F16:F22">SUM(D16:E16)</f>
        <v>24.4</v>
      </c>
      <c r="G16" s="77">
        <f>ROUND((F16-J16)/(J16)*(100),2)</f>
        <v>20.79</v>
      </c>
      <c r="H16" s="42">
        <f>SUM(H17+H20+H22+H21)</f>
        <v>19.1</v>
      </c>
      <c r="I16" s="42">
        <f>SUM(I17+I20+I22+I21)</f>
        <v>1.1</v>
      </c>
      <c r="J16" s="45">
        <f>SUM(H16:I16)</f>
        <v>20.200000000000003</v>
      </c>
      <c r="K16" s="46"/>
      <c r="L16" s="46"/>
      <c r="M16" s="47" t="s">
        <v>7</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row>
    <row r="17" spans="1:103" s="14" customFormat="1" ht="21" customHeight="1">
      <c r="A17" s="40"/>
      <c r="B17" s="78" t="s">
        <v>32</v>
      </c>
      <c r="C17" s="79"/>
      <c r="D17" s="60">
        <f>SUM(D18:D19)</f>
        <v>21.4</v>
      </c>
      <c r="E17" s="61">
        <f>SUM(E18:E19)</f>
        <v>1.8</v>
      </c>
      <c r="F17" s="54">
        <f t="shared" si="0"/>
        <v>23.2</v>
      </c>
      <c r="G17" s="62">
        <f>ROUND(F17-J17,2)/J17*100</f>
        <v>17.17171717171717</v>
      </c>
      <c r="H17" s="60">
        <f>SUM(H18:H19)</f>
        <v>19</v>
      </c>
      <c r="I17" s="61">
        <f>SUM(I18:I19)</f>
        <v>0.8</v>
      </c>
      <c r="J17" s="54">
        <f aca="true" t="shared" si="1" ref="J17:J22">SUM(H17:I17)</f>
        <v>19.8</v>
      </c>
      <c r="K17" s="81"/>
      <c r="L17" s="82" t="s">
        <v>33</v>
      </c>
      <c r="M17" s="47"/>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row>
    <row r="18" spans="1:103" s="14" customFormat="1" ht="21" customHeight="1">
      <c r="A18" s="40"/>
      <c r="B18" s="84"/>
      <c r="C18" s="58" t="s">
        <v>8</v>
      </c>
      <c r="D18" s="85">
        <v>21.4</v>
      </c>
      <c r="E18" s="86">
        <v>0.3</v>
      </c>
      <c r="F18" s="87">
        <f t="shared" si="0"/>
        <v>21.7</v>
      </c>
      <c r="G18" s="194">
        <f>ROUND(F18-J18,2)/J18*100</f>
        <v>14.210526315789473</v>
      </c>
      <c r="H18" s="85">
        <v>19</v>
      </c>
      <c r="I18" s="86">
        <v>0</v>
      </c>
      <c r="J18" s="87">
        <f t="shared" si="1"/>
        <v>19</v>
      </c>
      <c r="K18" s="64" t="s">
        <v>55</v>
      </c>
      <c r="L18" s="88"/>
      <c r="M18" s="50"/>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row>
    <row r="19" spans="1:103" s="14" customFormat="1" ht="21" customHeight="1">
      <c r="A19" s="40"/>
      <c r="B19" s="89"/>
      <c r="C19" s="140" t="s">
        <v>39</v>
      </c>
      <c r="D19" s="90">
        <v>0</v>
      </c>
      <c r="E19" s="91">
        <v>1.5</v>
      </c>
      <c r="F19" s="92">
        <f t="shared" si="0"/>
        <v>1.5</v>
      </c>
      <c r="G19" s="195">
        <f>ROUND(F19-J19,2)/J19*100</f>
        <v>87.49999999999999</v>
      </c>
      <c r="H19" s="90">
        <v>0</v>
      </c>
      <c r="I19" s="91">
        <v>0.8</v>
      </c>
      <c r="J19" s="92">
        <f t="shared" si="1"/>
        <v>0.8</v>
      </c>
      <c r="K19" s="73" t="s">
        <v>52</v>
      </c>
      <c r="L19" s="88"/>
      <c r="M19" s="50"/>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row>
    <row r="20" spans="1:103" s="14" customFormat="1" ht="21" customHeight="1">
      <c r="A20" s="40"/>
      <c r="B20" s="95" t="s">
        <v>9</v>
      </c>
      <c r="C20" s="96"/>
      <c r="D20" s="97">
        <v>0.8</v>
      </c>
      <c r="E20" s="98">
        <v>0.1</v>
      </c>
      <c r="F20" s="99">
        <f t="shared" si="0"/>
        <v>0.9</v>
      </c>
      <c r="G20" s="101">
        <f>ROUND(F20-J20,2)/J20*100</f>
        <v>349.99999999999994</v>
      </c>
      <c r="H20" s="97">
        <v>0</v>
      </c>
      <c r="I20" s="98">
        <v>0.2</v>
      </c>
      <c r="J20" s="99">
        <f t="shared" si="1"/>
        <v>0.2</v>
      </c>
      <c r="K20" s="49"/>
      <c r="L20" s="94" t="s">
        <v>40</v>
      </c>
      <c r="M20" s="50"/>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row>
    <row r="21" spans="1:103" s="14" customFormat="1" ht="21" customHeight="1">
      <c r="A21" s="40"/>
      <c r="B21" s="95" t="s">
        <v>10</v>
      </c>
      <c r="C21" s="214"/>
      <c r="D21" s="97">
        <v>0</v>
      </c>
      <c r="E21" s="98">
        <v>0.2</v>
      </c>
      <c r="F21" s="100">
        <f>SUM(D21:E21)</f>
        <v>0.2</v>
      </c>
      <c r="G21" s="192">
        <f>ROUND(F21-J21,2)/J21*100</f>
        <v>0</v>
      </c>
      <c r="H21" s="97">
        <v>0.1</v>
      </c>
      <c r="I21" s="98">
        <v>0.1</v>
      </c>
      <c r="J21" s="100">
        <f>SUM(H21:I21)</f>
        <v>0.2</v>
      </c>
      <c r="K21" s="49"/>
      <c r="L21" s="94" t="s">
        <v>11</v>
      </c>
      <c r="M21" s="50"/>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row>
    <row r="22" spans="1:103" s="14" customFormat="1" ht="21" customHeight="1" thickBot="1">
      <c r="A22" s="40"/>
      <c r="B22" s="102" t="s">
        <v>41</v>
      </c>
      <c r="C22" s="103"/>
      <c r="D22" s="67">
        <v>0</v>
      </c>
      <c r="E22" s="68">
        <v>0.1</v>
      </c>
      <c r="F22" s="104">
        <f t="shared" si="0"/>
        <v>0.1</v>
      </c>
      <c r="G22" s="216">
        <v>100</v>
      </c>
      <c r="H22" s="67">
        <v>0</v>
      </c>
      <c r="I22" s="68">
        <v>0</v>
      </c>
      <c r="J22" s="104">
        <f t="shared" si="1"/>
        <v>0</v>
      </c>
      <c r="K22" s="215"/>
      <c r="L22" s="105" t="s">
        <v>42</v>
      </c>
      <c r="M22" s="50"/>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row>
    <row r="23" spans="1:103" s="14" customFormat="1" ht="21" customHeight="1" thickBot="1">
      <c r="A23" s="40"/>
      <c r="B23" s="41"/>
      <c r="C23" s="41"/>
      <c r="D23" s="74"/>
      <c r="E23" s="74"/>
      <c r="F23" s="74"/>
      <c r="G23" s="75"/>
      <c r="H23" s="74"/>
      <c r="I23" s="74"/>
      <c r="J23" s="74"/>
      <c r="K23" s="46"/>
      <c r="L23" s="46"/>
      <c r="M23" s="47"/>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row>
    <row r="24" spans="1:13" s="13" customFormat="1" ht="21" customHeight="1" thickBot="1">
      <c r="A24" s="40" t="s">
        <v>80</v>
      </c>
      <c r="B24" s="41"/>
      <c r="C24" s="41"/>
      <c r="D24" s="52">
        <f>SUM(D25+D28)</f>
        <v>0</v>
      </c>
      <c r="E24" s="106">
        <f>SUM(E25+E28)</f>
        <v>0</v>
      </c>
      <c r="F24" s="54">
        <f>SUM(D24:E24)</f>
        <v>0</v>
      </c>
      <c r="G24" s="56" t="s">
        <v>21</v>
      </c>
      <c r="H24" s="52">
        <f>SUM(H25+H28)</f>
        <v>0.2</v>
      </c>
      <c r="I24" s="106">
        <f>SUM(I25+I28)</f>
        <v>0</v>
      </c>
      <c r="J24" s="54">
        <f>SUM(H24:I24)</f>
        <v>0.2</v>
      </c>
      <c r="K24" s="46"/>
      <c r="L24" s="46"/>
      <c r="M24" s="107" t="s">
        <v>78</v>
      </c>
    </row>
    <row r="25" spans="1:103" s="14" customFormat="1" ht="21" customHeight="1">
      <c r="A25" s="40"/>
      <c r="B25" s="78" t="s">
        <v>81</v>
      </c>
      <c r="C25" s="108"/>
      <c r="D25" s="52">
        <f>SUM(D26:D27)</f>
        <v>0</v>
      </c>
      <c r="E25" s="109">
        <f>SUM(E26:E27)</f>
        <v>0</v>
      </c>
      <c r="F25" s="57">
        <f aca="true" t="shared" si="2" ref="F25:F30">SUM(D25:E25)</f>
        <v>0</v>
      </c>
      <c r="G25" s="110" t="s">
        <v>21</v>
      </c>
      <c r="H25" s="80">
        <f>SUM(H26:H27)</f>
        <v>0.2</v>
      </c>
      <c r="I25" s="61">
        <f>SUM(I26:I27)</f>
        <v>0</v>
      </c>
      <c r="J25" s="57">
        <f aca="true" t="shared" si="3" ref="J25:J30">SUM(H25:I25)</f>
        <v>0.2</v>
      </c>
      <c r="K25" s="111"/>
      <c r="L25" s="82" t="s">
        <v>79</v>
      </c>
      <c r="M25" s="47"/>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row>
    <row r="26" spans="1:103" s="14" customFormat="1" ht="21" customHeight="1">
      <c r="A26" s="40"/>
      <c r="B26" s="112"/>
      <c r="C26" s="113" t="s">
        <v>64</v>
      </c>
      <c r="D26" s="114">
        <v>0</v>
      </c>
      <c r="E26" s="115">
        <v>0</v>
      </c>
      <c r="F26" s="116">
        <f t="shared" si="2"/>
        <v>0</v>
      </c>
      <c r="G26" s="117" t="s">
        <v>21</v>
      </c>
      <c r="H26" s="114">
        <v>0.2</v>
      </c>
      <c r="I26" s="115">
        <v>0</v>
      </c>
      <c r="J26" s="116">
        <f t="shared" si="3"/>
        <v>0.2</v>
      </c>
      <c r="K26" s="118" t="s">
        <v>66</v>
      </c>
      <c r="L26" s="119"/>
      <c r="M26" s="50"/>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row>
    <row r="27" spans="1:103" s="14" customFormat="1" ht="21" customHeight="1">
      <c r="A27" s="40"/>
      <c r="B27" s="112"/>
      <c r="C27" s="120" t="s">
        <v>65</v>
      </c>
      <c r="D27" s="121">
        <v>0</v>
      </c>
      <c r="E27" s="122">
        <v>0</v>
      </c>
      <c r="F27" s="123">
        <f t="shared" si="2"/>
        <v>0</v>
      </c>
      <c r="G27" s="124" t="s">
        <v>21</v>
      </c>
      <c r="H27" s="121">
        <v>0</v>
      </c>
      <c r="I27" s="122">
        <v>0</v>
      </c>
      <c r="J27" s="123">
        <f t="shared" si="3"/>
        <v>0</v>
      </c>
      <c r="K27" s="93" t="s">
        <v>67</v>
      </c>
      <c r="L27" s="125"/>
      <c r="M27" s="50"/>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row>
    <row r="28" spans="1:103" s="14" customFormat="1" ht="21" customHeight="1">
      <c r="A28" s="40"/>
      <c r="B28" s="95" t="s">
        <v>68</v>
      </c>
      <c r="C28" s="126"/>
      <c r="D28" s="127">
        <f>SUM(D29:D30)</f>
        <v>0</v>
      </c>
      <c r="E28" s="128">
        <f>SUM(E29:E30)</f>
        <v>0</v>
      </c>
      <c r="F28" s="100">
        <f t="shared" si="2"/>
        <v>0</v>
      </c>
      <c r="G28" s="117" t="s">
        <v>21</v>
      </c>
      <c r="H28" s="127">
        <f>SUM(H29:H30)</f>
        <v>0</v>
      </c>
      <c r="I28" s="128">
        <f>SUM(I29:I30)</f>
        <v>0</v>
      </c>
      <c r="J28" s="100">
        <f t="shared" si="3"/>
        <v>0</v>
      </c>
      <c r="K28" s="129"/>
      <c r="L28" s="94" t="s">
        <v>69</v>
      </c>
      <c r="M28" s="50"/>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row>
    <row r="29" spans="1:103" s="14" customFormat="1" ht="21" customHeight="1">
      <c r="A29" s="40"/>
      <c r="B29" s="112"/>
      <c r="C29" s="113" t="s">
        <v>74</v>
      </c>
      <c r="D29" s="114">
        <v>0</v>
      </c>
      <c r="E29" s="115">
        <v>0</v>
      </c>
      <c r="F29" s="116">
        <f t="shared" si="2"/>
        <v>0</v>
      </c>
      <c r="G29" s="117" t="s">
        <v>21</v>
      </c>
      <c r="H29" s="114">
        <v>0</v>
      </c>
      <c r="I29" s="115">
        <v>0</v>
      </c>
      <c r="J29" s="116">
        <f t="shared" si="3"/>
        <v>0</v>
      </c>
      <c r="K29" s="118" t="s">
        <v>76</v>
      </c>
      <c r="L29" s="125"/>
      <c r="M29" s="50"/>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row>
    <row r="30" spans="1:103" s="14" customFormat="1" ht="21" customHeight="1">
      <c r="A30" s="40"/>
      <c r="B30" s="112"/>
      <c r="C30" s="120" t="s">
        <v>75</v>
      </c>
      <c r="D30" s="121">
        <v>0</v>
      </c>
      <c r="E30" s="122">
        <v>0</v>
      </c>
      <c r="F30" s="123">
        <f t="shared" si="2"/>
        <v>0</v>
      </c>
      <c r="G30" s="124" t="s">
        <v>21</v>
      </c>
      <c r="H30" s="121">
        <v>0</v>
      </c>
      <c r="I30" s="122">
        <v>0</v>
      </c>
      <c r="J30" s="123">
        <f t="shared" si="3"/>
        <v>0</v>
      </c>
      <c r="K30" s="93" t="s">
        <v>77</v>
      </c>
      <c r="L30" s="125"/>
      <c r="M30" s="50"/>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row>
    <row r="31" spans="1:103" s="14" customFormat="1" ht="9" customHeight="1" thickBot="1">
      <c r="A31" s="40"/>
      <c r="B31" s="130"/>
      <c r="C31" s="131"/>
      <c r="D31" s="132"/>
      <c r="E31" s="133"/>
      <c r="F31" s="134"/>
      <c r="G31" s="135"/>
      <c r="H31" s="132"/>
      <c r="I31" s="133"/>
      <c r="J31" s="134"/>
      <c r="K31" s="136"/>
      <c r="L31" s="137"/>
      <c r="M31" s="50"/>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row>
    <row r="32" spans="1:103" s="14" customFormat="1" ht="21" customHeight="1" thickBot="1">
      <c r="A32" s="40"/>
      <c r="B32" s="96"/>
      <c r="C32" s="96"/>
      <c r="D32" s="74"/>
      <c r="E32" s="74"/>
      <c r="F32" s="74"/>
      <c r="G32" s="75"/>
      <c r="H32" s="75"/>
      <c r="I32" s="75"/>
      <c r="J32" s="75"/>
      <c r="K32" s="49"/>
      <c r="L32" s="49"/>
      <c r="M32" s="50"/>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row>
    <row r="33" spans="1:103" s="14" customFormat="1" ht="21" customHeight="1" thickBot="1">
      <c r="A33" s="138" t="s">
        <v>12</v>
      </c>
      <c r="B33" s="41"/>
      <c r="C33" s="41"/>
      <c r="D33" s="53">
        <f aca="true" t="shared" si="4" ref="D33:J33">SUM(D34:D35)</f>
        <v>3.5999999999999996</v>
      </c>
      <c r="E33" s="53">
        <f t="shared" si="4"/>
        <v>-0.9</v>
      </c>
      <c r="F33" s="44">
        <f t="shared" si="4"/>
        <v>2.6999999999999997</v>
      </c>
      <c r="G33" s="152" t="s">
        <v>21</v>
      </c>
      <c r="H33" s="43">
        <f t="shared" si="4"/>
        <v>-0.8</v>
      </c>
      <c r="I33" s="53">
        <f t="shared" si="4"/>
        <v>-0.8</v>
      </c>
      <c r="J33" s="44">
        <f t="shared" si="4"/>
        <v>-1.6</v>
      </c>
      <c r="K33" s="46"/>
      <c r="L33" s="46"/>
      <c r="M33" s="47" t="s">
        <v>13</v>
      </c>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row>
    <row r="34" spans="1:103" s="14" customFormat="1" ht="21" customHeight="1">
      <c r="A34" s="40"/>
      <c r="B34" s="58" t="s">
        <v>102</v>
      </c>
      <c r="C34" s="59"/>
      <c r="D34" s="97">
        <v>3.3</v>
      </c>
      <c r="E34" s="98">
        <v>-1</v>
      </c>
      <c r="F34" s="57">
        <f>SUM(D34:E34)</f>
        <v>2.3</v>
      </c>
      <c r="G34" s="56" t="s">
        <v>21</v>
      </c>
      <c r="H34" s="97">
        <v>-0.2</v>
      </c>
      <c r="I34" s="98">
        <v>0.1</v>
      </c>
      <c r="J34" s="57">
        <f>SUM(H34:I34)</f>
        <v>-0.1</v>
      </c>
      <c r="K34" s="63"/>
      <c r="L34" s="64" t="s">
        <v>97</v>
      </c>
      <c r="M34" s="50"/>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row>
    <row r="35" spans="1:103" s="14" customFormat="1" ht="21" customHeight="1" thickBot="1">
      <c r="A35" s="40"/>
      <c r="B35" s="140" t="s">
        <v>104</v>
      </c>
      <c r="C35" s="141"/>
      <c r="D35" s="67">
        <v>0.3</v>
      </c>
      <c r="E35" s="70">
        <v>0.1</v>
      </c>
      <c r="F35" s="69">
        <f>SUM(D35:E35)</f>
        <v>0.4</v>
      </c>
      <c r="G35" s="71" t="s">
        <v>21</v>
      </c>
      <c r="H35" s="67">
        <v>-0.6</v>
      </c>
      <c r="I35" s="70">
        <v>-0.9</v>
      </c>
      <c r="J35" s="69">
        <f>SUM(H35:I35)</f>
        <v>-1.5</v>
      </c>
      <c r="K35" s="72"/>
      <c r="L35" s="73" t="s">
        <v>103</v>
      </c>
      <c r="M35" s="50"/>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row>
    <row r="36" spans="1:103" s="14" customFormat="1" ht="21" customHeight="1" thickBot="1">
      <c r="A36" s="40"/>
      <c r="B36" s="13"/>
      <c r="C36" s="13"/>
      <c r="D36" s="224" t="s">
        <v>92</v>
      </c>
      <c r="E36" s="225"/>
      <c r="F36" s="225"/>
      <c r="G36" s="225"/>
      <c r="H36" s="225" t="s">
        <v>93</v>
      </c>
      <c r="I36" s="225"/>
      <c r="J36" s="225"/>
      <c r="K36" s="49"/>
      <c r="L36" s="49"/>
      <c r="M36" s="50"/>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row>
    <row r="37" spans="1:103" s="14" customFormat="1" ht="21" customHeight="1" thickBot="1">
      <c r="A37" s="142" t="s">
        <v>99</v>
      </c>
      <c r="B37" s="143"/>
      <c r="C37" s="143"/>
      <c r="D37" s="139">
        <f>D10+D12-D16-D25-D33</f>
        <v>135.00000000000003</v>
      </c>
      <c r="E37" s="53">
        <f>+E10+E12-E16-E31-E33</f>
        <v>9.299999999999999</v>
      </c>
      <c r="F37" s="45">
        <f>SUM(D37:E37)</f>
        <v>144.30000000000004</v>
      </c>
      <c r="G37" s="101">
        <f>ROUND(F37-J37,2)/J37*100</f>
        <v>176.96737044145874</v>
      </c>
      <c r="H37" s="42">
        <v>49.7</v>
      </c>
      <c r="I37" s="43">
        <v>2.4</v>
      </c>
      <c r="J37" s="45">
        <v>52.1</v>
      </c>
      <c r="K37" s="144"/>
      <c r="L37" s="144"/>
      <c r="M37" s="145" t="s">
        <v>98</v>
      </c>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row>
    <row r="38" spans="1:103" s="14" customFormat="1" ht="21" customHeight="1" thickBot="1">
      <c r="A38" s="146"/>
      <c r="B38" s="37"/>
      <c r="C38" s="37"/>
      <c r="D38" s="219"/>
      <c r="E38" s="219"/>
      <c r="F38" s="219"/>
      <c r="G38" s="48"/>
      <c r="H38" s="220"/>
      <c r="I38" s="220"/>
      <c r="J38" s="220"/>
      <c r="K38" s="221"/>
      <c r="L38" s="221"/>
      <c r="M38" s="50"/>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row>
    <row r="39" spans="1:103" s="14" customFormat="1" ht="21" customHeight="1" thickBot="1">
      <c r="A39" s="138" t="s">
        <v>100</v>
      </c>
      <c r="B39" s="41"/>
      <c r="C39" s="41"/>
      <c r="D39" s="139">
        <f>SUM(D40:D41)</f>
        <v>135</v>
      </c>
      <c r="E39" s="53">
        <f>SUM(E40:E41)</f>
        <v>9.299999999999999</v>
      </c>
      <c r="F39" s="44">
        <f>SUM(F40:F41)</f>
        <v>144.3</v>
      </c>
      <c r="G39" s="77">
        <f>ROUND(F39-J39,2)/J39*100</f>
        <v>176.96737044145874</v>
      </c>
      <c r="H39" s="139">
        <f>SUM(H40:H41)</f>
        <v>49.7</v>
      </c>
      <c r="I39" s="53">
        <f>SUM(I40:I41)</f>
        <v>2.4</v>
      </c>
      <c r="J39" s="44">
        <f>SUM(H39:I39)</f>
        <v>52.1</v>
      </c>
      <c r="K39" s="46"/>
      <c r="L39" s="46"/>
      <c r="M39" s="47" t="s">
        <v>101</v>
      </c>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row>
    <row r="40" spans="1:103" s="14" customFormat="1" ht="21" customHeight="1">
      <c r="A40" s="147"/>
      <c r="B40" s="58" t="s">
        <v>14</v>
      </c>
      <c r="C40" s="59"/>
      <c r="D40" s="60">
        <v>74.8</v>
      </c>
      <c r="E40" s="98">
        <v>7.6</v>
      </c>
      <c r="F40" s="57">
        <f>SUM(D40:E40)</f>
        <v>82.39999999999999</v>
      </c>
      <c r="G40" s="62">
        <f>ROUND(F40-J40,2)/J40*100</f>
        <v>892.7710843373495</v>
      </c>
      <c r="H40" s="98">
        <v>6.6</v>
      </c>
      <c r="I40" s="98">
        <v>1.7</v>
      </c>
      <c r="J40" s="57">
        <f>SUM(H40:I40)</f>
        <v>8.299999999999999</v>
      </c>
      <c r="K40" s="63"/>
      <c r="L40" s="64" t="s">
        <v>15</v>
      </c>
      <c r="M40" s="50"/>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row>
    <row r="41" spans="1:103" s="14" customFormat="1" ht="21" customHeight="1" thickBot="1">
      <c r="A41" s="147"/>
      <c r="B41" s="140" t="s">
        <v>16</v>
      </c>
      <c r="C41" s="141"/>
      <c r="D41" s="67">
        <v>60.2</v>
      </c>
      <c r="E41" s="68">
        <v>1.7</v>
      </c>
      <c r="F41" s="69">
        <f>SUM(D41:E41)</f>
        <v>61.900000000000006</v>
      </c>
      <c r="G41" s="195">
        <f>ROUND(F41-J41,2)/J41*100</f>
        <v>41.32420091324201</v>
      </c>
      <c r="H41" s="67">
        <v>43.1</v>
      </c>
      <c r="I41" s="68">
        <v>0.7</v>
      </c>
      <c r="J41" s="69">
        <f>SUM(H41:I41)</f>
        <v>43.800000000000004</v>
      </c>
      <c r="K41" s="72"/>
      <c r="L41" s="73" t="s">
        <v>17</v>
      </c>
      <c r="M41" s="50"/>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row>
    <row r="42" spans="1:103" s="14" customFormat="1" ht="9" customHeight="1" thickBot="1">
      <c r="A42" s="142"/>
      <c r="B42" s="143"/>
      <c r="C42" s="143"/>
      <c r="D42" s="148"/>
      <c r="E42" s="148"/>
      <c r="F42" s="148"/>
      <c r="G42" s="148"/>
      <c r="H42" s="148"/>
      <c r="I42" s="148"/>
      <c r="J42" s="148"/>
      <c r="K42" s="144"/>
      <c r="L42" s="144"/>
      <c r="M42" s="149"/>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row>
    <row r="43" spans="1:103" s="14" customFormat="1" ht="15" customHeight="1" thickBot="1">
      <c r="A43" s="41"/>
      <c r="B43" s="41"/>
      <c r="C43" s="41"/>
      <c r="D43" s="75"/>
      <c r="E43" s="75"/>
      <c r="F43" s="75"/>
      <c r="G43" s="75"/>
      <c r="H43" s="75"/>
      <c r="I43" s="75"/>
      <c r="J43" s="75"/>
      <c r="K43" s="46"/>
      <c r="L43" s="46"/>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row>
    <row r="44" spans="1:103" s="14" customFormat="1" ht="21" customHeight="1" thickBot="1">
      <c r="A44" s="150" t="s">
        <v>72</v>
      </c>
      <c r="B44" s="151"/>
      <c r="C44" s="151"/>
      <c r="D44" s="42">
        <v>4.7</v>
      </c>
      <c r="E44" s="53">
        <v>0</v>
      </c>
      <c r="F44" s="44">
        <f>SUM(D44:E44)</f>
        <v>4.7</v>
      </c>
      <c r="G44" s="152" t="s">
        <v>21</v>
      </c>
      <c r="H44" s="42">
        <v>0</v>
      </c>
      <c r="I44" s="53">
        <v>0</v>
      </c>
      <c r="J44" s="44">
        <f>SUM(H44:I44)</f>
        <v>0</v>
      </c>
      <c r="K44" s="153"/>
      <c r="L44" s="153"/>
      <c r="M44" s="154" t="s">
        <v>71</v>
      </c>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row>
    <row r="45" spans="1:109" s="14" customFormat="1" ht="16.5" customHeight="1" thickBot="1">
      <c r="A45" s="41"/>
      <c r="B45" s="41"/>
      <c r="C45" s="41"/>
      <c r="D45" s="75"/>
      <c r="E45" s="75"/>
      <c r="F45" s="75"/>
      <c r="G45" s="75"/>
      <c r="H45" s="75"/>
      <c r="I45" s="75"/>
      <c r="J45" s="75"/>
      <c r="K45" s="75"/>
      <c r="L45" s="75"/>
      <c r="M45" s="75"/>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row>
    <row r="46" spans="1:13" s="14" customFormat="1" ht="21" customHeight="1">
      <c r="A46" s="155" t="s">
        <v>56</v>
      </c>
      <c r="B46" s="156"/>
      <c r="C46" s="156"/>
      <c r="D46" s="157"/>
      <c r="E46" s="158"/>
      <c r="F46" s="159"/>
      <c r="G46" s="160"/>
      <c r="H46" s="157"/>
      <c r="I46" s="158"/>
      <c r="J46" s="159"/>
      <c r="K46" s="161"/>
      <c r="L46" s="161"/>
      <c r="M46" s="162" t="s">
        <v>44</v>
      </c>
    </row>
    <row r="47" spans="1:13" s="14" customFormat="1" ht="21" customHeight="1">
      <c r="A47" s="138" t="s">
        <v>60</v>
      </c>
      <c r="B47" s="96"/>
      <c r="C47" s="96"/>
      <c r="D47" s="163"/>
      <c r="E47" s="164"/>
      <c r="F47" s="165"/>
      <c r="G47" s="166"/>
      <c r="H47" s="163"/>
      <c r="I47" s="164"/>
      <c r="J47" s="165"/>
      <c r="K47" s="83"/>
      <c r="L47" s="83"/>
      <c r="M47" s="47" t="s">
        <v>58</v>
      </c>
    </row>
    <row r="48" spans="1:13" s="14" customFormat="1" ht="21" customHeight="1">
      <c r="A48" s="167"/>
      <c r="B48" s="96" t="s">
        <v>29</v>
      </c>
      <c r="C48" s="96"/>
      <c r="D48" s="168">
        <v>0</v>
      </c>
      <c r="E48" s="169">
        <v>0</v>
      </c>
      <c r="F48" s="170">
        <f>SUM(D48:E48)</f>
        <v>0</v>
      </c>
      <c r="G48" s="171" t="s">
        <v>21</v>
      </c>
      <c r="H48" s="168">
        <v>0</v>
      </c>
      <c r="I48" s="169">
        <v>0</v>
      </c>
      <c r="J48" s="172">
        <f>SUM(H48:I48)</f>
        <v>0</v>
      </c>
      <c r="K48" s="83"/>
      <c r="L48" s="49" t="s">
        <v>45</v>
      </c>
      <c r="M48" s="50"/>
    </row>
    <row r="49" spans="1:13" s="14" customFormat="1" ht="21" customHeight="1">
      <c r="A49" s="167"/>
      <c r="B49" s="96" t="s">
        <v>46</v>
      </c>
      <c r="C49" s="96"/>
      <c r="D49" s="168">
        <v>0</v>
      </c>
      <c r="E49" s="169">
        <v>0</v>
      </c>
      <c r="F49" s="170">
        <f>SUM(D49:E49)</f>
        <v>0</v>
      </c>
      <c r="G49" s="171" t="s">
        <v>21</v>
      </c>
      <c r="H49" s="168">
        <v>0</v>
      </c>
      <c r="I49" s="169">
        <v>0</v>
      </c>
      <c r="J49" s="172">
        <f>SUM(H49:I49)</f>
        <v>0</v>
      </c>
      <c r="K49" s="83"/>
      <c r="L49" s="49" t="s">
        <v>47</v>
      </c>
      <c r="M49" s="50"/>
    </row>
    <row r="50" spans="1:13" s="14" customFormat="1" ht="21" customHeight="1">
      <c r="A50" s="167"/>
      <c r="B50" s="96" t="s">
        <v>48</v>
      </c>
      <c r="C50" s="96"/>
      <c r="D50" s="168">
        <v>0</v>
      </c>
      <c r="E50" s="169">
        <v>0</v>
      </c>
      <c r="F50" s="170">
        <f>SUM(D50:E50)</f>
        <v>0</v>
      </c>
      <c r="G50" s="171" t="s">
        <v>21</v>
      </c>
      <c r="H50" s="168">
        <v>0</v>
      </c>
      <c r="I50" s="169">
        <v>0</v>
      </c>
      <c r="J50" s="172">
        <f>SUM(H50:I50)</f>
        <v>0</v>
      </c>
      <c r="K50" s="83"/>
      <c r="L50" s="49" t="s">
        <v>49</v>
      </c>
      <c r="M50" s="50"/>
    </row>
    <row r="51" spans="1:13" s="14" customFormat="1" ht="21" customHeight="1">
      <c r="A51" s="167"/>
      <c r="B51" s="96" t="s">
        <v>50</v>
      </c>
      <c r="C51" s="96"/>
      <c r="D51" s="168">
        <v>0</v>
      </c>
      <c r="E51" s="173">
        <v>0</v>
      </c>
      <c r="F51" s="170">
        <f>SUM(D51:E51)</f>
        <v>0</v>
      </c>
      <c r="G51" s="124" t="s">
        <v>21</v>
      </c>
      <c r="H51" s="168">
        <v>0</v>
      </c>
      <c r="I51" s="173">
        <v>0</v>
      </c>
      <c r="J51" s="172">
        <f>SUM(H51:I51)</f>
        <v>0</v>
      </c>
      <c r="K51" s="83"/>
      <c r="L51" s="49" t="s">
        <v>51</v>
      </c>
      <c r="M51" s="50"/>
    </row>
    <row r="52" spans="1:13" s="14" customFormat="1" ht="19.5" thickBot="1">
      <c r="A52" s="174"/>
      <c r="B52" s="175" t="s">
        <v>57</v>
      </c>
      <c r="C52" s="175"/>
      <c r="D52" s="176">
        <f>SUM(D48:D51)</f>
        <v>0</v>
      </c>
      <c r="E52" s="177">
        <f>SUM(E48:E51)</f>
        <v>0</v>
      </c>
      <c r="F52" s="178">
        <f>SUM(D52:E52)</f>
        <v>0</v>
      </c>
      <c r="G52" s="179" t="s">
        <v>21</v>
      </c>
      <c r="H52" s="176">
        <f>SUM(H48:H51)</f>
        <v>0</v>
      </c>
      <c r="I52" s="177">
        <f>SUM(I48:I51)</f>
        <v>0</v>
      </c>
      <c r="J52" s="180">
        <f>SUM(H52:I52)</f>
        <v>0</v>
      </c>
      <c r="K52" s="181"/>
      <c r="L52" s="182" t="s">
        <v>59</v>
      </c>
      <c r="M52" s="149"/>
    </row>
    <row r="53" spans="1:13" s="14" customFormat="1" ht="12.75" customHeight="1">
      <c r="A53" s="211"/>
      <c r="B53" s="96"/>
      <c r="C53" s="96"/>
      <c r="D53" s="212"/>
      <c r="E53" s="212"/>
      <c r="F53" s="212"/>
      <c r="G53" s="212"/>
      <c r="H53" s="212"/>
      <c r="I53" s="212"/>
      <c r="J53" s="212"/>
      <c r="K53" s="212"/>
      <c r="L53" s="212"/>
      <c r="M53" s="213"/>
    </row>
    <row r="54" spans="1:13" s="185" customFormat="1" ht="21" customHeight="1">
      <c r="A54" s="198" t="s">
        <v>18</v>
      </c>
      <c r="B54" s="199" t="s">
        <v>61</v>
      </c>
      <c r="C54" s="199"/>
      <c r="D54" s="199"/>
      <c r="E54" s="199"/>
      <c r="F54" s="199"/>
      <c r="G54" s="199"/>
      <c r="H54" s="199"/>
      <c r="I54" s="199"/>
      <c r="J54" s="201"/>
      <c r="K54" s="201"/>
      <c r="L54" s="201"/>
      <c r="M54" s="201"/>
    </row>
    <row r="55" spans="1:13" s="185" customFormat="1" ht="21" customHeight="1">
      <c r="A55" s="198"/>
      <c r="B55" s="199" t="s">
        <v>70</v>
      </c>
      <c r="C55" s="199"/>
      <c r="D55" s="199"/>
      <c r="E55" s="199"/>
      <c r="F55" s="199"/>
      <c r="G55" s="199"/>
      <c r="H55" s="199"/>
      <c r="I55" s="199"/>
      <c r="J55" s="201"/>
      <c r="K55" s="201"/>
      <c r="L55" s="201"/>
      <c r="M55" s="201"/>
    </row>
    <row r="56" spans="1:13" s="185" customFormat="1" ht="21" customHeight="1">
      <c r="A56" s="206" t="s">
        <v>19</v>
      </c>
      <c r="B56" s="207" t="s">
        <v>84</v>
      </c>
      <c r="C56" s="207"/>
      <c r="D56" s="199"/>
      <c r="E56" s="199"/>
      <c r="F56" s="199"/>
      <c r="G56" s="199"/>
      <c r="H56" s="199"/>
      <c r="I56" s="199"/>
      <c r="J56" s="201"/>
      <c r="K56" s="201"/>
      <c r="L56" s="201"/>
      <c r="M56" s="201"/>
    </row>
    <row r="57" spans="1:13" s="185" customFormat="1" ht="21" customHeight="1">
      <c r="A57" s="207"/>
      <c r="B57" s="207" t="s">
        <v>54</v>
      </c>
      <c r="C57" s="207"/>
      <c r="D57" s="199"/>
      <c r="E57" s="199"/>
      <c r="F57" s="199"/>
      <c r="G57" s="199"/>
      <c r="H57" s="199"/>
      <c r="I57" s="199"/>
      <c r="J57" s="201"/>
      <c r="K57" s="201"/>
      <c r="L57" s="201"/>
      <c r="M57" s="201"/>
    </row>
    <row r="58" spans="1:13" s="185" customFormat="1" ht="21" customHeight="1">
      <c r="A58" s="198" t="s">
        <v>20</v>
      </c>
      <c r="B58" s="199" t="s">
        <v>22</v>
      </c>
      <c r="C58" s="199"/>
      <c r="D58" s="199"/>
      <c r="E58" s="199"/>
      <c r="F58" s="199"/>
      <c r="G58" s="199"/>
      <c r="H58" s="199"/>
      <c r="I58" s="198"/>
      <c r="J58" s="201"/>
      <c r="K58" s="203"/>
      <c r="L58" s="201"/>
      <c r="M58" s="201"/>
    </row>
    <row r="59" spans="1:13" s="185" customFormat="1" ht="21" customHeight="1">
      <c r="A59" s="198" t="s">
        <v>21</v>
      </c>
      <c r="B59" s="208" t="s">
        <v>63</v>
      </c>
      <c r="C59" s="199"/>
      <c r="D59" s="199"/>
      <c r="E59" s="199"/>
      <c r="F59" s="199"/>
      <c r="G59" s="199"/>
      <c r="H59" s="209"/>
      <c r="I59" s="199"/>
      <c r="J59" s="201"/>
      <c r="K59" s="203"/>
      <c r="L59" s="201"/>
      <c r="M59" s="203"/>
    </row>
    <row r="60" spans="1:103" s="185" customFormat="1" ht="21" customHeight="1">
      <c r="A60" s="210" t="s">
        <v>24</v>
      </c>
      <c r="B60" s="207" t="s">
        <v>34</v>
      </c>
      <c r="C60" s="199"/>
      <c r="D60" s="199"/>
      <c r="E60" s="198" t="s">
        <v>87</v>
      </c>
      <c r="F60" s="209">
        <v>64</v>
      </c>
      <c r="G60" s="199" t="s">
        <v>43</v>
      </c>
      <c r="H60" s="198"/>
      <c r="I60" s="207"/>
      <c r="J60" s="201"/>
      <c r="K60" s="203"/>
      <c r="L60" s="201"/>
      <c r="M60" s="202"/>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row>
    <row r="61" spans="1:103" s="185" customFormat="1" ht="21" customHeight="1">
      <c r="A61" s="210"/>
      <c r="B61" s="208"/>
      <c r="C61" s="199"/>
      <c r="D61" s="199"/>
      <c r="E61" s="199" t="s">
        <v>86</v>
      </c>
      <c r="F61" s="209" t="s">
        <v>94</v>
      </c>
      <c r="G61" s="199" t="s">
        <v>43</v>
      </c>
      <c r="H61" s="199"/>
      <c r="I61" s="207"/>
      <c r="J61" s="201"/>
      <c r="K61" s="203"/>
      <c r="L61" s="201"/>
      <c r="M61" s="202"/>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row>
    <row r="62" spans="1:13" s="185" customFormat="1" ht="21" customHeight="1">
      <c r="A62" s="198" t="s">
        <v>23</v>
      </c>
      <c r="B62" s="199" t="s">
        <v>62</v>
      </c>
      <c r="C62" s="199"/>
      <c r="D62" s="199"/>
      <c r="E62" s="199"/>
      <c r="F62" s="199"/>
      <c r="G62" s="199"/>
      <c r="H62" s="199"/>
      <c r="I62" s="199"/>
      <c r="J62" s="201"/>
      <c r="K62" s="201"/>
      <c r="L62" s="201"/>
      <c r="M62" s="201"/>
    </row>
    <row r="63" spans="1:13" s="185" customFormat="1" ht="21" customHeight="1">
      <c r="A63" s="210" t="s">
        <v>5</v>
      </c>
      <c r="B63" s="199" t="s">
        <v>82</v>
      </c>
      <c r="C63" s="199"/>
      <c r="D63" s="199"/>
      <c r="E63" s="199"/>
      <c r="F63" s="199"/>
      <c r="G63" s="199"/>
      <c r="H63" s="199"/>
      <c r="I63" s="199"/>
      <c r="J63" s="201"/>
      <c r="K63" s="201"/>
      <c r="L63" s="201"/>
      <c r="M63" s="201"/>
    </row>
    <row r="64" spans="1:13" s="185" customFormat="1" ht="21" customHeight="1">
      <c r="A64" s="210" t="s">
        <v>25</v>
      </c>
      <c r="B64" s="208" t="s">
        <v>83</v>
      </c>
      <c r="C64" s="199"/>
      <c r="D64" s="199"/>
      <c r="E64" s="199"/>
      <c r="F64" s="199"/>
      <c r="G64" s="199"/>
      <c r="H64" s="199"/>
      <c r="I64" s="199"/>
      <c r="J64" s="201"/>
      <c r="K64" s="201"/>
      <c r="L64" s="201"/>
      <c r="M64" s="201"/>
    </row>
    <row r="65" spans="1:13" s="185" customFormat="1" ht="21" customHeight="1">
      <c r="A65" s="204"/>
      <c r="B65" s="201"/>
      <c r="C65" s="205"/>
      <c r="D65" s="205"/>
      <c r="E65" s="205"/>
      <c r="F65" s="205"/>
      <c r="G65" s="205"/>
      <c r="H65" s="205"/>
      <c r="I65" s="205"/>
      <c r="J65" s="205"/>
      <c r="K65" s="205"/>
      <c r="L65" s="205"/>
      <c r="M65" s="205"/>
    </row>
    <row r="66" spans="1:13" s="185" customFormat="1" ht="21" customHeight="1">
      <c r="A66" s="200"/>
      <c r="B66" s="201"/>
      <c r="C66" s="205"/>
      <c r="D66" s="205"/>
      <c r="E66" s="205"/>
      <c r="F66" s="205"/>
      <c r="G66" s="205"/>
      <c r="H66" s="205"/>
      <c r="I66" s="205"/>
      <c r="J66" s="205"/>
      <c r="K66" s="205"/>
      <c r="L66" s="205"/>
      <c r="M66" s="205"/>
    </row>
    <row r="67" spans="1:12" s="185" customFormat="1" ht="21" customHeight="1">
      <c r="A67" s="189"/>
      <c r="B67" s="187"/>
      <c r="C67" s="183"/>
      <c r="F67" s="186"/>
      <c r="I67" s="183"/>
      <c r="J67" s="183"/>
      <c r="K67" s="184"/>
      <c r="L67" s="184"/>
    </row>
    <row r="68" spans="1:103" s="185" customFormat="1" ht="21" customHeight="1">
      <c r="A68" s="197"/>
      <c r="B68" s="183"/>
      <c r="C68" s="197"/>
      <c r="D68" s="183"/>
      <c r="E68" s="183"/>
      <c r="F68" s="186"/>
      <c r="G68" s="183"/>
      <c r="H68" s="183"/>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row>
    <row r="69" spans="1:12" s="185" customFormat="1" ht="21" customHeight="1">
      <c r="A69" s="189"/>
      <c r="B69" s="183"/>
      <c r="I69" s="183"/>
      <c r="J69" s="183"/>
      <c r="K69" s="183"/>
      <c r="L69" s="183"/>
    </row>
    <row r="70" spans="1:2" s="185" customFormat="1" ht="21" customHeight="1">
      <c r="A70" s="196"/>
      <c r="B70" s="187"/>
    </row>
    <row r="71" spans="1:12" ht="21" customHeight="1">
      <c r="A71" s="190"/>
      <c r="B71" s="183"/>
      <c r="C71" s="190"/>
      <c r="D71" s="190"/>
      <c r="E71" s="190"/>
      <c r="F71" s="190"/>
      <c r="G71" s="190"/>
      <c r="H71" s="190"/>
      <c r="I71" s="190"/>
      <c r="J71" s="190"/>
      <c r="K71" s="190"/>
      <c r="L71" s="190"/>
    </row>
    <row r="72" spans="1:12" ht="21" customHeight="1">
      <c r="A72" s="190"/>
      <c r="B72" s="190"/>
      <c r="C72" s="190"/>
      <c r="D72" s="190"/>
      <c r="E72" s="190"/>
      <c r="F72" s="190"/>
      <c r="G72" s="190"/>
      <c r="H72" s="190"/>
      <c r="I72" s="190"/>
      <c r="J72" s="190"/>
      <c r="K72" s="190"/>
      <c r="L72" s="190"/>
    </row>
    <row r="73" spans="1:12" ht="21" customHeight="1">
      <c r="A73" s="190"/>
      <c r="B73" s="190"/>
      <c r="C73" s="190"/>
      <c r="D73" s="190"/>
      <c r="E73" s="190"/>
      <c r="F73" s="190"/>
      <c r="G73" s="190"/>
      <c r="H73" s="190"/>
      <c r="I73" s="190"/>
      <c r="J73" s="190"/>
      <c r="K73" s="190"/>
      <c r="L73" s="190"/>
    </row>
    <row r="74" spans="1:12" ht="21" customHeight="1">
      <c r="A74" s="190"/>
      <c r="B74" s="190"/>
      <c r="C74" s="190"/>
      <c r="D74" s="190"/>
      <c r="E74" s="190"/>
      <c r="F74" s="190"/>
      <c r="G74" s="190"/>
      <c r="H74" s="190"/>
      <c r="I74" s="190"/>
      <c r="J74" s="190"/>
      <c r="K74" s="190"/>
      <c r="L74" s="190"/>
    </row>
    <row r="75" spans="1:12" ht="21" customHeight="1">
      <c r="A75" s="190"/>
      <c r="B75" s="190"/>
      <c r="C75" s="190"/>
      <c r="D75" s="190"/>
      <c r="E75" s="190"/>
      <c r="F75" s="190"/>
      <c r="G75" s="190"/>
      <c r="H75" s="190"/>
      <c r="I75" s="190"/>
      <c r="J75" s="190"/>
      <c r="K75" s="190"/>
      <c r="L75" s="190"/>
    </row>
    <row r="76" spans="1:12" ht="21" customHeight="1">
      <c r="A76" s="190"/>
      <c r="B76" s="190"/>
      <c r="C76" s="190"/>
      <c r="D76" s="190"/>
      <c r="E76" s="190"/>
      <c r="F76" s="190"/>
      <c r="G76" s="190"/>
      <c r="H76" s="190"/>
      <c r="I76" s="190"/>
      <c r="J76" s="190"/>
      <c r="K76" s="190"/>
      <c r="L76" s="190"/>
    </row>
    <row r="77" spans="1:12" ht="21" customHeight="1">
      <c r="A77" s="190"/>
      <c r="B77" s="190"/>
      <c r="C77" s="190"/>
      <c r="D77" s="190"/>
      <c r="E77" s="190"/>
      <c r="F77" s="190"/>
      <c r="G77" s="190"/>
      <c r="H77" s="190"/>
      <c r="I77" s="190"/>
      <c r="J77" s="190"/>
      <c r="K77" s="190"/>
      <c r="L77" s="190"/>
    </row>
    <row r="78" spans="1:12" ht="21" customHeight="1">
      <c r="A78" s="190"/>
      <c r="B78" s="190"/>
      <c r="C78" s="190"/>
      <c r="D78" s="190"/>
      <c r="E78" s="190"/>
      <c r="F78" s="190"/>
      <c r="G78" s="190"/>
      <c r="H78" s="190"/>
      <c r="I78" s="190"/>
      <c r="J78" s="190"/>
      <c r="K78" s="190"/>
      <c r="L78" s="190"/>
    </row>
    <row r="79" spans="1:12" ht="21" customHeight="1">
      <c r="A79" s="190"/>
      <c r="B79" s="190"/>
      <c r="C79" s="190"/>
      <c r="D79" s="190"/>
      <c r="E79" s="190"/>
      <c r="F79" s="190"/>
      <c r="G79" s="190"/>
      <c r="H79" s="190"/>
      <c r="I79" s="190"/>
      <c r="J79" s="190"/>
      <c r="K79" s="190"/>
      <c r="L79" s="190"/>
    </row>
    <row r="80" spans="1:12" ht="12.75">
      <c r="A80" s="190"/>
      <c r="B80" s="190"/>
      <c r="C80" s="190"/>
      <c r="D80" s="190"/>
      <c r="E80" s="190"/>
      <c r="F80" s="190"/>
      <c r="G80" s="190"/>
      <c r="H80" s="190"/>
      <c r="I80" s="190"/>
      <c r="J80" s="190"/>
      <c r="K80" s="190"/>
      <c r="L80" s="190"/>
    </row>
    <row r="81" spans="1:12" ht="12.75">
      <c r="A81" s="190"/>
      <c r="B81" s="190"/>
      <c r="C81" s="190"/>
      <c r="D81" s="190"/>
      <c r="E81" s="190"/>
      <c r="F81" s="190"/>
      <c r="G81" s="190"/>
      <c r="H81" s="190"/>
      <c r="I81" s="190"/>
      <c r="J81" s="190"/>
      <c r="K81" s="190"/>
      <c r="L81" s="190"/>
    </row>
    <row r="82" spans="1:12" ht="12.75">
      <c r="A82" s="190"/>
      <c r="B82" s="190"/>
      <c r="C82" s="190"/>
      <c r="D82" s="190"/>
      <c r="E82" s="190"/>
      <c r="F82" s="190"/>
      <c r="G82" s="190"/>
      <c r="H82" s="190"/>
      <c r="I82" s="190"/>
      <c r="J82" s="190"/>
      <c r="K82" s="190"/>
      <c r="L82" s="190"/>
    </row>
    <row r="83" spans="1:12" ht="12.75">
      <c r="A83" s="190"/>
      <c r="B83" s="190"/>
      <c r="C83" s="190"/>
      <c r="D83" s="190"/>
      <c r="E83" s="190"/>
      <c r="F83" s="190"/>
      <c r="G83" s="190"/>
      <c r="H83" s="190"/>
      <c r="I83" s="190"/>
      <c r="J83" s="190"/>
      <c r="K83" s="190"/>
      <c r="L83" s="190"/>
    </row>
    <row r="84" spans="1:12" ht="12.75">
      <c r="A84" s="190"/>
      <c r="B84" s="190"/>
      <c r="C84" s="190"/>
      <c r="D84" s="190"/>
      <c r="E84" s="190"/>
      <c r="F84" s="190"/>
      <c r="G84" s="190"/>
      <c r="H84" s="190"/>
      <c r="I84" s="190"/>
      <c r="J84" s="190"/>
      <c r="K84" s="190"/>
      <c r="L84" s="190"/>
    </row>
    <row r="85" spans="1:12" ht="12.75">
      <c r="A85" s="190"/>
      <c r="B85" s="190"/>
      <c r="C85" s="190"/>
      <c r="D85" s="190"/>
      <c r="E85" s="190"/>
      <c r="F85" s="190"/>
      <c r="G85" s="190"/>
      <c r="H85" s="190"/>
      <c r="I85" s="190"/>
      <c r="J85" s="190"/>
      <c r="K85" s="190"/>
      <c r="L85" s="190"/>
    </row>
    <row r="86" spans="1:12" ht="12.75">
      <c r="A86" s="190"/>
      <c r="B86" s="190"/>
      <c r="C86" s="190"/>
      <c r="D86" s="190"/>
      <c r="E86" s="190"/>
      <c r="F86" s="190"/>
      <c r="G86" s="190"/>
      <c r="H86" s="190"/>
      <c r="I86" s="190"/>
      <c r="J86" s="190"/>
      <c r="K86" s="190"/>
      <c r="L86" s="190"/>
    </row>
    <row r="87" spans="1:12" ht="12.75">
      <c r="A87" s="190"/>
      <c r="B87" s="190"/>
      <c r="C87" s="190"/>
      <c r="D87" s="190"/>
      <c r="E87" s="190"/>
      <c r="F87" s="190"/>
      <c r="G87" s="190"/>
      <c r="H87" s="190"/>
      <c r="I87" s="190"/>
      <c r="J87" s="190"/>
      <c r="K87" s="190"/>
      <c r="L87" s="190"/>
    </row>
    <row r="88" spans="1:12" ht="12.75">
      <c r="A88" s="190"/>
      <c r="B88" s="190"/>
      <c r="C88" s="190"/>
      <c r="D88" s="190"/>
      <c r="E88" s="190"/>
      <c r="F88" s="190"/>
      <c r="G88" s="190"/>
      <c r="H88" s="190"/>
      <c r="I88" s="190"/>
      <c r="J88" s="190"/>
      <c r="K88" s="190"/>
      <c r="L88" s="190"/>
    </row>
    <row r="89" spans="1:12" ht="12.75">
      <c r="A89" s="190"/>
      <c r="B89" s="190"/>
      <c r="C89" s="190"/>
      <c r="D89" s="190"/>
      <c r="E89" s="190"/>
      <c r="F89" s="190"/>
      <c r="G89" s="190"/>
      <c r="H89" s="190"/>
      <c r="I89" s="190"/>
      <c r="J89" s="190"/>
      <c r="K89" s="190"/>
      <c r="L89" s="190"/>
    </row>
    <row r="90" spans="1:12" ht="12.75">
      <c r="A90" s="190"/>
      <c r="B90" s="190"/>
      <c r="C90" s="190"/>
      <c r="D90" s="190"/>
      <c r="E90" s="190"/>
      <c r="F90" s="190"/>
      <c r="G90" s="190"/>
      <c r="H90" s="190"/>
      <c r="I90" s="190"/>
      <c r="J90" s="190"/>
      <c r="K90" s="190"/>
      <c r="L90" s="190"/>
    </row>
    <row r="91" spans="1:12" ht="12.75">
      <c r="A91" s="190"/>
      <c r="B91" s="190"/>
      <c r="C91" s="190"/>
      <c r="D91" s="190"/>
      <c r="E91" s="190"/>
      <c r="F91" s="190"/>
      <c r="G91" s="190"/>
      <c r="H91" s="190"/>
      <c r="I91" s="190"/>
      <c r="J91" s="190"/>
      <c r="K91" s="190"/>
      <c r="L91" s="190"/>
    </row>
    <row r="92" spans="1:12" ht="12.75">
      <c r="A92" s="190"/>
      <c r="B92" s="190"/>
      <c r="C92" s="190"/>
      <c r="D92" s="190"/>
      <c r="E92" s="190"/>
      <c r="F92" s="190"/>
      <c r="G92" s="190"/>
      <c r="H92" s="190"/>
      <c r="I92" s="190"/>
      <c r="J92" s="190"/>
      <c r="K92" s="190"/>
      <c r="L92" s="190"/>
    </row>
    <row r="93" spans="1:12" ht="12.75">
      <c r="A93" s="190"/>
      <c r="B93" s="190"/>
      <c r="C93" s="190"/>
      <c r="D93" s="190"/>
      <c r="E93" s="190"/>
      <c r="F93" s="190"/>
      <c r="G93" s="190"/>
      <c r="H93" s="190"/>
      <c r="I93" s="190"/>
      <c r="J93" s="190"/>
      <c r="K93" s="190"/>
      <c r="L93" s="190"/>
    </row>
    <row r="94" spans="1:12" ht="12.75">
      <c r="A94" s="190"/>
      <c r="B94" s="190"/>
      <c r="C94" s="190"/>
      <c r="D94" s="190"/>
      <c r="E94" s="190"/>
      <c r="F94" s="190"/>
      <c r="G94" s="190"/>
      <c r="H94" s="190"/>
      <c r="I94" s="190"/>
      <c r="J94" s="190"/>
      <c r="K94" s="190"/>
      <c r="L94" s="190"/>
    </row>
    <row r="95" spans="1:12" ht="12.75">
      <c r="A95" s="190"/>
      <c r="B95" s="190"/>
      <c r="C95" s="190"/>
      <c r="D95" s="190"/>
      <c r="E95" s="190"/>
      <c r="F95" s="190"/>
      <c r="G95" s="190"/>
      <c r="H95" s="190"/>
      <c r="I95" s="190"/>
      <c r="J95" s="190"/>
      <c r="K95" s="190"/>
      <c r="L95" s="190"/>
    </row>
    <row r="96" spans="1:12" ht="12.75">
      <c r="A96" s="190"/>
      <c r="B96" s="190"/>
      <c r="C96" s="190"/>
      <c r="D96" s="190"/>
      <c r="E96" s="190"/>
      <c r="F96" s="190"/>
      <c r="G96" s="190"/>
      <c r="H96" s="190"/>
      <c r="I96" s="190"/>
      <c r="J96" s="190"/>
      <c r="K96" s="190"/>
      <c r="L96" s="190"/>
    </row>
    <row r="97" spans="1:12" ht="12.75">
      <c r="A97" s="190"/>
      <c r="B97" s="190"/>
      <c r="C97" s="190"/>
      <c r="D97" s="190"/>
      <c r="E97" s="190"/>
      <c r="F97" s="190"/>
      <c r="G97" s="190"/>
      <c r="H97" s="190"/>
      <c r="I97" s="190"/>
      <c r="J97" s="190"/>
      <c r="K97" s="190"/>
      <c r="L97" s="190"/>
    </row>
    <row r="98" spans="1:12" ht="12.75">
      <c r="A98" s="190"/>
      <c r="B98" s="190"/>
      <c r="C98" s="190"/>
      <c r="D98" s="190"/>
      <c r="E98" s="190"/>
      <c r="F98" s="190"/>
      <c r="G98" s="190"/>
      <c r="H98" s="190"/>
      <c r="I98" s="190"/>
      <c r="J98" s="190"/>
      <c r="K98" s="190"/>
      <c r="L98" s="190"/>
    </row>
    <row r="99" spans="1:12" ht="12.75">
      <c r="A99" s="190"/>
      <c r="B99" s="190"/>
      <c r="C99" s="190"/>
      <c r="D99" s="190"/>
      <c r="E99" s="190"/>
      <c r="F99" s="190"/>
      <c r="G99" s="190"/>
      <c r="H99" s="190"/>
      <c r="I99" s="190"/>
      <c r="J99" s="190"/>
      <c r="K99" s="190"/>
      <c r="L99" s="190"/>
    </row>
    <row r="100" spans="1:12" ht="12.75">
      <c r="A100" s="190"/>
      <c r="B100" s="190"/>
      <c r="C100" s="190"/>
      <c r="D100" s="190"/>
      <c r="E100" s="190"/>
      <c r="F100" s="190"/>
      <c r="G100" s="190"/>
      <c r="H100" s="190"/>
      <c r="I100" s="190"/>
      <c r="J100" s="190"/>
      <c r="K100" s="190"/>
      <c r="L100" s="190"/>
    </row>
    <row r="101" spans="1:12" ht="12.75">
      <c r="A101" s="190"/>
      <c r="B101" s="190"/>
      <c r="C101" s="190"/>
      <c r="D101" s="190"/>
      <c r="E101" s="190"/>
      <c r="F101" s="190"/>
      <c r="G101" s="190"/>
      <c r="H101" s="190"/>
      <c r="I101" s="190"/>
      <c r="J101" s="190"/>
      <c r="K101" s="190"/>
      <c r="L101" s="190"/>
    </row>
    <row r="102" spans="1:12" ht="12.75">
      <c r="A102" s="190"/>
      <c r="B102" s="190"/>
      <c r="C102" s="190"/>
      <c r="D102" s="190"/>
      <c r="E102" s="190"/>
      <c r="F102" s="190"/>
      <c r="G102" s="190"/>
      <c r="H102" s="190"/>
      <c r="I102" s="190"/>
      <c r="J102" s="190"/>
      <c r="K102" s="190"/>
      <c r="L102" s="190"/>
    </row>
    <row r="103" spans="1:12" ht="12.75">
      <c r="A103" s="190"/>
      <c r="B103" s="190"/>
      <c r="C103" s="190"/>
      <c r="D103" s="190"/>
      <c r="E103" s="190"/>
      <c r="F103" s="190"/>
      <c r="G103" s="190"/>
      <c r="H103" s="190"/>
      <c r="I103" s="190"/>
      <c r="J103" s="190"/>
      <c r="K103" s="190"/>
      <c r="L103" s="190"/>
    </row>
    <row r="104" spans="1:12" ht="12.75">
      <c r="A104" s="190"/>
      <c r="B104" s="190"/>
      <c r="C104" s="190"/>
      <c r="D104" s="190"/>
      <c r="E104" s="190"/>
      <c r="F104" s="190"/>
      <c r="G104" s="190"/>
      <c r="H104" s="190"/>
      <c r="I104" s="190"/>
      <c r="J104" s="190"/>
      <c r="K104" s="190"/>
      <c r="L104" s="190"/>
    </row>
    <row r="105" spans="1:12" ht="12.75">
      <c r="A105" s="190"/>
      <c r="B105" s="190"/>
      <c r="C105" s="190"/>
      <c r="D105" s="190"/>
      <c r="E105" s="190"/>
      <c r="F105" s="190"/>
      <c r="G105" s="190"/>
      <c r="H105" s="190"/>
      <c r="I105" s="190"/>
      <c r="J105" s="190"/>
      <c r="K105" s="190"/>
      <c r="L105" s="190"/>
    </row>
    <row r="106" spans="1:12" ht="12.75">
      <c r="A106" s="190"/>
      <c r="B106" s="190"/>
      <c r="C106" s="190"/>
      <c r="D106" s="190"/>
      <c r="E106" s="190"/>
      <c r="F106" s="190"/>
      <c r="G106" s="190"/>
      <c r="H106" s="190"/>
      <c r="I106" s="190"/>
      <c r="J106" s="190"/>
      <c r="K106" s="190"/>
      <c r="L106" s="190"/>
    </row>
    <row r="107" spans="1:12" ht="12.75">
      <c r="A107" s="190"/>
      <c r="B107" s="190"/>
      <c r="C107" s="190"/>
      <c r="D107" s="190"/>
      <c r="E107" s="190"/>
      <c r="F107" s="190"/>
      <c r="G107" s="190"/>
      <c r="H107" s="190"/>
      <c r="I107" s="190"/>
      <c r="J107" s="190"/>
      <c r="K107" s="190"/>
      <c r="L107" s="190"/>
    </row>
    <row r="108" spans="1:12" ht="12.75">
      <c r="A108" s="190"/>
      <c r="B108" s="190"/>
      <c r="C108" s="190"/>
      <c r="D108" s="190"/>
      <c r="E108" s="190"/>
      <c r="F108" s="190"/>
      <c r="G108" s="190"/>
      <c r="H108" s="190"/>
      <c r="I108" s="190"/>
      <c r="J108" s="190"/>
      <c r="K108" s="190"/>
      <c r="L108" s="190"/>
    </row>
    <row r="109" spans="1:12" ht="12.75">
      <c r="A109" s="190"/>
      <c r="B109" s="190"/>
      <c r="C109" s="190"/>
      <c r="D109" s="190"/>
      <c r="E109" s="190"/>
      <c r="F109" s="190"/>
      <c r="G109" s="190"/>
      <c r="H109" s="190"/>
      <c r="I109" s="190"/>
      <c r="J109" s="190"/>
      <c r="K109" s="190"/>
      <c r="L109" s="190"/>
    </row>
    <row r="110" spans="104:188" s="190" customFormat="1" ht="12.75">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row>
    <row r="111" spans="104:188" s="190" customFormat="1" ht="12.75">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row>
    <row r="112" spans="104:188" s="190" customFormat="1" ht="12.75">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row>
    <row r="113" spans="104:188" s="190" customFormat="1" ht="12.75">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row>
    <row r="114" spans="104:188" s="190" customFormat="1" ht="12.75">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row>
    <row r="115" spans="104:188" s="190" customFormat="1" ht="12.75">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row>
    <row r="116" spans="104:188" s="190" customFormat="1" ht="12.75">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row>
    <row r="117" s="190" customFormat="1" ht="12.75"/>
    <row r="118" s="190" customFormat="1" ht="12.75"/>
    <row r="119" s="190" customFormat="1" ht="12.75"/>
    <row r="120" s="190" customFormat="1" ht="12.75"/>
    <row r="121" s="190" customFormat="1" ht="12.75"/>
    <row r="122" s="190" customFormat="1" ht="12.75"/>
    <row r="123" s="190" customFormat="1" ht="12.75"/>
    <row r="124" s="190" customFormat="1" ht="12.75"/>
    <row r="125" s="190" customFormat="1" ht="12.75"/>
    <row r="126" s="190" customFormat="1" ht="12.75"/>
    <row r="127" s="190" customFormat="1" ht="12.75"/>
    <row r="128" s="190" customFormat="1" ht="12.75"/>
    <row r="129" s="190" customFormat="1" ht="12.75"/>
    <row r="130" s="190" customFormat="1" ht="12.75"/>
    <row r="131" s="190" customFormat="1" ht="12.75"/>
    <row r="132" s="190" customFormat="1" ht="12.75"/>
    <row r="133" s="190" customFormat="1" ht="12.75"/>
    <row r="134" s="190" customFormat="1" ht="12.75"/>
    <row r="135" s="190" customFormat="1" ht="12.75"/>
    <row r="136" s="190" customFormat="1" ht="12.75"/>
    <row r="137" s="190" customFormat="1" ht="12.75"/>
    <row r="138" s="190" customFormat="1" ht="12.75"/>
    <row r="139" s="190" customFormat="1" ht="12.75"/>
    <row r="140" s="190" customFormat="1" ht="12.75"/>
    <row r="141" s="190" customFormat="1" ht="12.75"/>
    <row r="142" s="190" customFormat="1" ht="12.75"/>
    <row r="143" s="190" customFormat="1" ht="12.75"/>
    <row r="144" s="190" customFormat="1" ht="12.75"/>
    <row r="145" s="190" customFormat="1" ht="12.75"/>
    <row r="146" s="190" customFormat="1" ht="12.75"/>
    <row r="147" s="190" customFormat="1" ht="12.75"/>
    <row r="148" s="190" customFormat="1" ht="12.75"/>
    <row r="149" s="190" customFormat="1" ht="12.75"/>
    <row r="150" s="190" customFormat="1" ht="12.75"/>
    <row r="151" s="190" customFormat="1" ht="12.75"/>
    <row r="152" s="190" customFormat="1" ht="12.75"/>
    <row r="153" s="190" customFormat="1" ht="12.75"/>
    <row r="154" s="190" customFormat="1" ht="12.75"/>
    <row r="155" s="190" customFormat="1" ht="12.75"/>
    <row r="156" s="190" customFormat="1" ht="12.75"/>
    <row r="157" s="190" customFormat="1" ht="12.75"/>
    <row r="158" s="190" customFormat="1" ht="12.75"/>
    <row r="159" s="190" customFormat="1" ht="12.75"/>
    <row r="160" s="190" customFormat="1" ht="12.75"/>
    <row r="161" s="190" customFormat="1" ht="12.75"/>
    <row r="162" s="190" customFormat="1" ht="12.75"/>
    <row r="163" s="190" customFormat="1" ht="12.75"/>
    <row r="164" s="190" customFormat="1" ht="12.75"/>
    <row r="165" s="190" customFormat="1" ht="12.75"/>
    <row r="166" s="190" customFormat="1" ht="12.75"/>
    <row r="167" s="190" customFormat="1" ht="12.75"/>
    <row r="168" s="190" customFormat="1" ht="12.75"/>
    <row r="169" s="190" customFormat="1" ht="12.75"/>
    <row r="170" s="190" customFormat="1" ht="12.75"/>
    <row r="171" s="190" customFormat="1" ht="12.75"/>
    <row r="172" s="190" customFormat="1" ht="12.75"/>
    <row r="173" s="190" customFormat="1" ht="12.75"/>
    <row r="174" s="190" customFormat="1" ht="12.75"/>
    <row r="175" s="190" customFormat="1" ht="12.75"/>
    <row r="176" s="190" customFormat="1" ht="12.75"/>
    <row r="177" s="190" customFormat="1" ht="12.75"/>
    <row r="178" s="190" customFormat="1" ht="12.75"/>
    <row r="179" s="190" customFormat="1" ht="12.75"/>
    <row r="180" s="190" customFormat="1" ht="12.75"/>
    <row r="181" s="190" customFormat="1" ht="12.75"/>
    <row r="182" s="190" customFormat="1" ht="12.75"/>
    <row r="183" s="190" customFormat="1" ht="12.75"/>
    <row r="184" s="190" customFormat="1" ht="12.75"/>
    <row r="185" s="190" customFormat="1" ht="12.75"/>
    <row r="186" s="190" customFormat="1" ht="12.75"/>
    <row r="187" s="190" customFormat="1" ht="12.75"/>
    <row r="188" s="190" customFormat="1" ht="12.75"/>
    <row r="189" s="190" customFormat="1" ht="12.75"/>
    <row r="190" s="190" customFormat="1" ht="12.75"/>
    <row r="191" s="190" customFormat="1" ht="12.75"/>
    <row r="192" s="190" customFormat="1" ht="12.75"/>
    <row r="193" s="190" customFormat="1" ht="12.75"/>
    <row r="194" s="190" customFormat="1" ht="12.75"/>
    <row r="195" s="190" customFormat="1" ht="12.75"/>
    <row r="196" s="190" customFormat="1" ht="12.75"/>
    <row r="197" s="190" customFormat="1" ht="12.75"/>
    <row r="198" s="190" customFormat="1" ht="12.75"/>
    <row r="199" s="190" customFormat="1" ht="12.75"/>
    <row r="200" s="190" customFormat="1" ht="12.75"/>
    <row r="201" s="190" customFormat="1" ht="12.75"/>
    <row r="202" s="190" customFormat="1" ht="12.75"/>
    <row r="203" s="190" customFormat="1" ht="12.75"/>
    <row r="204" s="190" customFormat="1" ht="12.75"/>
    <row r="205" s="190" customFormat="1" ht="12.75"/>
    <row r="206" s="190" customFormat="1" ht="12.75"/>
    <row r="207" s="190" customFormat="1" ht="12.75"/>
    <row r="208" s="190" customFormat="1" ht="12.75"/>
    <row r="209" s="190" customFormat="1" ht="12.75"/>
    <row r="210" s="190" customFormat="1" ht="12.75"/>
    <row r="211" s="190" customFormat="1" ht="12.75"/>
    <row r="212" s="190" customFormat="1" ht="12.75"/>
    <row r="213" s="190" customFormat="1" ht="12.75"/>
    <row r="214" s="190" customFormat="1" ht="12.75"/>
    <row r="215" s="190" customFormat="1" ht="12.75"/>
    <row r="216" s="190" customFormat="1" ht="12.75"/>
    <row r="217" s="190" customFormat="1" ht="12.75"/>
    <row r="218" s="190" customFormat="1" ht="12.75"/>
    <row r="219" s="190" customFormat="1" ht="12.75"/>
    <row r="220" s="190" customFormat="1" ht="12.75"/>
    <row r="221" s="190" customFormat="1" ht="12.75"/>
    <row r="222" s="190" customFormat="1" ht="12.75"/>
    <row r="223" s="190" customFormat="1" ht="12.75"/>
    <row r="224" s="190" customFormat="1" ht="12.75"/>
    <row r="225" s="190" customFormat="1" ht="12.75"/>
    <row r="226" s="190" customFormat="1" ht="12.75"/>
    <row r="227" s="190" customFormat="1" ht="12.75"/>
    <row r="228" s="190" customFormat="1" ht="12.75"/>
    <row r="229" s="190" customFormat="1" ht="12.75"/>
    <row r="230" s="190" customFormat="1" ht="12.75"/>
    <row r="231" s="190" customFormat="1" ht="12.75"/>
    <row r="232" s="190" customFormat="1" ht="12.75"/>
    <row r="233" s="190" customFormat="1" ht="12.75"/>
    <row r="234" s="190" customFormat="1" ht="12.75"/>
    <row r="235" s="190" customFormat="1" ht="12.75"/>
    <row r="236" s="190" customFormat="1" ht="12.75"/>
    <row r="237" s="190" customFormat="1" ht="12.75"/>
    <row r="238" s="190" customFormat="1" ht="12.75"/>
    <row r="239" s="190" customFormat="1" ht="12.75"/>
    <row r="240" s="190" customFormat="1" ht="12.75"/>
    <row r="241" s="190" customFormat="1" ht="12.75"/>
    <row r="242" s="190" customFormat="1" ht="12.75"/>
    <row r="243" s="190" customFormat="1" ht="12.75"/>
    <row r="244" s="190" customFormat="1" ht="12.75"/>
    <row r="245" s="190" customFormat="1" ht="12.75"/>
    <row r="246" s="190" customFormat="1" ht="12.75"/>
    <row r="247" s="190" customFormat="1" ht="12.75"/>
    <row r="248" s="190" customFormat="1" ht="12.75"/>
    <row r="249" s="190" customFormat="1" ht="12.75"/>
    <row r="250" s="190" customFormat="1" ht="12.75"/>
    <row r="251" s="190" customFormat="1" ht="12.75"/>
    <row r="252" s="190" customFormat="1" ht="12.75"/>
    <row r="253" s="190" customFormat="1" ht="12.75"/>
    <row r="254" s="190" customFormat="1" ht="12.75"/>
    <row r="255" s="190" customFormat="1" ht="12.75"/>
    <row r="256" s="190" customFormat="1" ht="12.75"/>
    <row r="257" s="190" customFormat="1" ht="12.75"/>
    <row r="258" s="190" customFormat="1" ht="12.75"/>
    <row r="259" s="190" customFormat="1" ht="12.75"/>
    <row r="260" s="190" customFormat="1" ht="12.75"/>
    <row r="261" s="190" customFormat="1" ht="12.75"/>
    <row r="262" s="190" customFormat="1" ht="12.75"/>
    <row r="263" s="190" customFormat="1" ht="12.75"/>
    <row r="264" s="190" customFormat="1" ht="12.75"/>
    <row r="265" s="190" customFormat="1" ht="12.75"/>
    <row r="266" s="190" customFormat="1" ht="12.75"/>
    <row r="267" s="190" customFormat="1" ht="12.75"/>
    <row r="268" s="190" customFormat="1" ht="12.75"/>
    <row r="269" s="190" customFormat="1" ht="12.75"/>
    <row r="270" s="190" customFormat="1" ht="12.75"/>
    <row r="271" s="190" customFormat="1" ht="12.75"/>
    <row r="272" s="190" customFormat="1" ht="12.75"/>
    <row r="273" s="190" customFormat="1" ht="12.75"/>
    <row r="274" s="190" customFormat="1" ht="12.75"/>
    <row r="275" s="190" customFormat="1" ht="12.75"/>
    <row r="276" s="190" customFormat="1" ht="12.75"/>
    <row r="277" s="190" customFormat="1" ht="12.75"/>
    <row r="278" s="190" customFormat="1" ht="12.75"/>
    <row r="279" s="190" customFormat="1" ht="12.75"/>
    <row r="280" s="190" customFormat="1" ht="12.75"/>
    <row r="281" s="190" customFormat="1" ht="12.75"/>
    <row r="282" s="190" customFormat="1" ht="12.75"/>
    <row r="283" s="190" customFormat="1" ht="12.75"/>
    <row r="284" s="190" customFormat="1" ht="12.75"/>
    <row r="285" s="190" customFormat="1" ht="12.75"/>
    <row r="286" s="190" customFormat="1" ht="12.75"/>
    <row r="287" s="190" customFormat="1" ht="12.75"/>
    <row r="288" s="190" customFormat="1" ht="12.75"/>
    <row r="289" s="190" customFormat="1" ht="12.75"/>
    <row r="290" s="190" customFormat="1" ht="12.75"/>
    <row r="291" s="190" customFormat="1" ht="12.75"/>
    <row r="292" s="190" customFormat="1" ht="12.75"/>
    <row r="293" s="190" customFormat="1" ht="12.75"/>
    <row r="294" s="190" customFormat="1" ht="12.75"/>
    <row r="295" s="190" customFormat="1" ht="12.75"/>
    <row r="296" s="190" customFormat="1" ht="12.75"/>
    <row r="297" s="190" customFormat="1" ht="12.75"/>
    <row r="298" s="190" customFormat="1" ht="12.75"/>
    <row r="299" s="190" customFormat="1" ht="12.75"/>
    <row r="300" s="190" customFormat="1" ht="12.75"/>
    <row r="301" s="190" customFormat="1" ht="12.75"/>
    <row r="302" s="190" customFormat="1" ht="12.75"/>
    <row r="303" s="190" customFormat="1" ht="12.75"/>
    <row r="304" s="190" customFormat="1" ht="12.75"/>
    <row r="305" s="190" customFormat="1" ht="12.75"/>
    <row r="306" s="190" customFormat="1" ht="12.75"/>
    <row r="307" s="190" customFormat="1" ht="12.75"/>
    <row r="308" s="190" customFormat="1" ht="12.75"/>
    <row r="309" s="190" customFormat="1" ht="12.75"/>
    <row r="310" s="190" customFormat="1" ht="12.75"/>
    <row r="311" s="190" customFormat="1" ht="12.75"/>
    <row r="312" s="190" customFormat="1" ht="12.75"/>
    <row r="313" s="190" customFormat="1" ht="12.75"/>
    <row r="314" s="190" customFormat="1" ht="12.75"/>
    <row r="315" s="190" customFormat="1" ht="12.75"/>
    <row r="316" s="190" customFormat="1" ht="12.75"/>
    <row r="317" s="190" customFormat="1" ht="12.75"/>
    <row r="318" s="190" customFormat="1" ht="12.75"/>
    <row r="319" s="190" customFormat="1" ht="12.75"/>
    <row r="320" s="190" customFormat="1" ht="12.75"/>
    <row r="321" s="190" customFormat="1" ht="12.75"/>
    <row r="322" s="190" customFormat="1" ht="12.75"/>
    <row r="323" s="190" customFormat="1" ht="12.75"/>
    <row r="324" s="190" customFormat="1" ht="12.75"/>
    <row r="325" s="190" customFormat="1" ht="12.75"/>
    <row r="326" s="190" customFormat="1" ht="12.75"/>
    <row r="327" s="190" customFormat="1" ht="12.75"/>
    <row r="328" s="190" customFormat="1" ht="12.75"/>
    <row r="329" s="190" customFormat="1" ht="12.75"/>
    <row r="330" s="190" customFormat="1" ht="12.75"/>
    <row r="331" s="190" customFormat="1" ht="12.75"/>
    <row r="332" s="190" customFormat="1" ht="12.75"/>
    <row r="333" s="190" customFormat="1" ht="12.75"/>
    <row r="334" s="190" customFormat="1" ht="12.75"/>
    <row r="335" s="190" customFormat="1" ht="12.75"/>
    <row r="336" s="190" customFormat="1" ht="12.75"/>
    <row r="337" s="190" customFormat="1" ht="12.75"/>
    <row r="338" s="190" customFormat="1" ht="12.75"/>
    <row r="339" s="190" customFormat="1" ht="12.75"/>
    <row r="340" s="190" customFormat="1" ht="12.75"/>
    <row r="341" s="190" customFormat="1" ht="12.75"/>
    <row r="342" s="190" customFormat="1" ht="12.75"/>
    <row r="343" s="190" customFormat="1" ht="12.75"/>
    <row r="344" s="190" customFormat="1" ht="12.75"/>
    <row r="345" s="190" customFormat="1" ht="12.75"/>
    <row r="346" s="190" customFormat="1" ht="12.75"/>
    <row r="347" s="190" customFormat="1" ht="12.75"/>
    <row r="348" s="190" customFormat="1" ht="12.75"/>
    <row r="349" s="190" customFormat="1" ht="12.75"/>
    <row r="350" s="190" customFormat="1" ht="12.75"/>
    <row r="351" s="190" customFormat="1" ht="12.75"/>
    <row r="352" s="190" customFormat="1" ht="12.75"/>
    <row r="353" s="190" customFormat="1" ht="12.75"/>
    <row r="354" s="190" customFormat="1" ht="12.75"/>
    <row r="355" s="190" customFormat="1" ht="12.75"/>
    <row r="356" s="190" customFormat="1" ht="12.75"/>
    <row r="357" s="190" customFormat="1" ht="12.75"/>
    <row r="358" s="190" customFormat="1" ht="12.75"/>
    <row r="359" s="190" customFormat="1" ht="12.75"/>
    <row r="360" s="190" customFormat="1" ht="12.75"/>
    <row r="361" s="190" customFormat="1" ht="12.75"/>
    <row r="362" s="190" customFormat="1" ht="12.75"/>
    <row r="363" s="190" customFormat="1" ht="12.75"/>
    <row r="364" s="190" customFormat="1" ht="12.75"/>
    <row r="365" s="190" customFormat="1" ht="12.75"/>
    <row r="366" s="190" customFormat="1" ht="12.75"/>
    <row r="367" s="190" customFormat="1" ht="12.75"/>
    <row r="368" s="190" customFormat="1" ht="12.75"/>
    <row r="369" s="190" customFormat="1" ht="12.75"/>
    <row r="370" s="190" customFormat="1" ht="12.75"/>
    <row r="371" s="190" customFormat="1" ht="12.75"/>
    <row r="372" s="190" customFormat="1" ht="12.75"/>
    <row r="373" s="190" customFormat="1" ht="12.75"/>
    <row r="374" s="190" customFormat="1" ht="12.75"/>
    <row r="375" s="190" customFormat="1" ht="12.75"/>
    <row r="376" s="190" customFormat="1" ht="12.75"/>
    <row r="377" s="190" customFormat="1" ht="12.75"/>
    <row r="378" s="190" customFormat="1" ht="12.75"/>
    <row r="379" s="190" customFormat="1" ht="12.75"/>
    <row r="380" s="190" customFormat="1" ht="12.75"/>
    <row r="381" s="190" customFormat="1" ht="12.75"/>
    <row r="382" s="190" customFormat="1" ht="12.75"/>
    <row r="383" s="190" customFormat="1" ht="12.75"/>
    <row r="384" s="190" customFormat="1" ht="12.75"/>
    <row r="385" s="190" customFormat="1" ht="12.75"/>
    <row r="386" s="190" customFormat="1" ht="12.75"/>
    <row r="387" s="190" customFormat="1" ht="12.75"/>
    <row r="388" s="190" customFormat="1" ht="12.75"/>
    <row r="389" s="190" customFormat="1" ht="12.75"/>
    <row r="390" s="190" customFormat="1" ht="12.75"/>
    <row r="391" s="190" customFormat="1" ht="12.75"/>
    <row r="392" s="190" customFormat="1" ht="12.75"/>
    <row r="393" s="190" customFormat="1" ht="12.75"/>
    <row r="394" s="190" customFormat="1" ht="12.75"/>
    <row r="395" s="190" customFormat="1" ht="12.75"/>
    <row r="396" s="190" customFormat="1" ht="12.75"/>
    <row r="397" s="190" customFormat="1" ht="12.75"/>
    <row r="398" s="190" customFormat="1" ht="12.75"/>
    <row r="399" s="190" customFormat="1" ht="12.75"/>
    <row r="400" s="190" customFormat="1" ht="12.75"/>
    <row r="401" s="190" customFormat="1" ht="12.75"/>
    <row r="402" s="190" customFormat="1" ht="12.75"/>
    <row r="403" s="190" customFormat="1" ht="12.75"/>
    <row r="404" s="190" customFormat="1" ht="12.75"/>
    <row r="405" s="190" customFormat="1" ht="12.75"/>
    <row r="406" s="190" customFormat="1" ht="12.75"/>
    <row r="407" s="190" customFormat="1" ht="12.75"/>
    <row r="408" s="190" customFormat="1" ht="12.75"/>
    <row r="409" s="190" customFormat="1" ht="12.75"/>
    <row r="410" s="190" customFormat="1" ht="12.75"/>
    <row r="411" s="190" customFormat="1" ht="12.75"/>
    <row r="412" s="190" customFormat="1" ht="12.75"/>
    <row r="413" s="190" customFormat="1" ht="12.75"/>
    <row r="414" s="190" customFormat="1" ht="12.75"/>
    <row r="415" s="190" customFormat="1" ht="12.75"/>
    <row r="416" s="190" customFormat="1" ht="12.75"/>
    <row r="417" s="190" customFormat="1" ht="12.75"/>
    <row r="418" s="190" customFormat="1" ht="12.75"/>
    <row r="419" s="190" customFormat="1" ht="12.75"/>
    <row r="420" s="190" customFormat="1" ht="12.75"/>
    <row r="421" s="190" customFormat="1" ht="12.75"/>
    <row r="422" s="190" customFormat="1" ht="12.75"/>
    <row r="423" s="190" customFormat="1" ht="12.75"/>
    <row r="424" s="190" customFormat="1" ht="12.75"/>
    <row r="425" s="190" customFormat="1" ht="12.75"/>
    <row r="426" s="190" customFormat="1" ht="12.75"/>
    <row r="427" s="190" customFormat="1" ht="12.75"/>
    <row r="428" s="190" customFormat="1" ht="12.75"/>
    <row r="429" s="190" customFormat="1" ht="12.75"/>
    <row r="430" s="190" customFormat="1" ht="12.75"/>
    <row r="431" s="190" customFormat="1" ht="12.75"/>
    <row r="432" s="190" customFormat="1" ht="12.75"/>
    <row r="433" s="190" customFormat="1" ht="12.75"/>
    <row r="434" s="190" customFormat="1" ht="12.75"/>
    <row r="435" s="190" customFormat="1" ht="12.75"/>
    <row r="436" s="190" customFormat="1" ht="12.75"/>
    <row r="437" s="190" customFormat="1" ht="12.75"/>
    <row r="438" s="190" customFormat="1" ht="12.75"/>
    <row r="439" s="190" customFormat="1" ht="12.75"/>
    <row r="440" s="190" customFormat="1" ht="12.75"/>
    <row r="441" s="190" customFormat="1" ht="12.75"/>
    <row r="442" s="190" customFormat="1" ht="12.75"/>
    <row r="443" s="190" customFormat="1" ht="12.75"/>
    <row r="444" s="190" customFormat="1" ht="12.75"/>
    <row r="445" s="190" customFormat="1" ht="12.75"/>
    <row r="446" s="190" customFormat="1" ht="12.75"/>
    <row r="447" s="190" customFormat="1" ht="12.75"/>
    <row r="448" s="190" customFormat="1" ht="12.75"/>
    <row r="449" s="190" customFormat="1" ht="12.75"/>
    <row r="450" s="190" customFormat="1" ht="12.75"/>
    <row r="451" s="190" customFormat="1" ht="12.75"/>
    <row r="452" s="190" customFormat="1" ht="12.75"/>
    <row r="453" s="190" customFormat="1" ht="12.75"/>
    <row r="454" s="190" customFormat="1" ht="12.75"/>
    <row r="455" s="190" customFormat="1" ht="12.75"/>
    <row r="456" s="190" customFormat="1" ht="12.75"/>
    <row r="457" s="190" customFormat="1" ht="12.75"/>
    <row r="458" s="190" customFormat="1" ht="12.75"/>
    <row r="459" s="190" customFormat="1" ht="12.75"/>
    <row r="460" s="190" customFormat="1" ht="12.75"/>
    <row r="461" s="190" customFormat="1" ht="12.75"/>
    <row r="462" s="190" customFormat="1" ht="12.75"/>
    <row r="463" s="190" customFormat="1" ht="12.75"/>
    <row r="464" s="190" customFormat="1" ht="12.75"/>
    <row r="465" s="190" customFormat="1" ht="12.75"/>
    <row r="466" s="190" customFormat="1" ht="12.75"/>
    <row r="467" s="190" customFormat="1" ht="12.75"/>
    <row r="468" s="190" customFormat="1" ht="12.75"/>
    <row r="469" s="190" customFormat="1" ht="12.75"/>
    <row r="470" s="190" customFormat="1" ht="12.75"/>
    <row r="471" s="190" customFormat="1" ht="12.75"/>
    <row r="472" s="190" customFormat="1" ht="12.75"/>
    <row r="473" s="190" customFormat="1" ht="12.75"/>
    <row r="474" s="190" customFormat="1" ht="12.75"/>
    <row r="475" s="190" customFormat="1" ht="12.75"/>
    <row r="476" s="190" customFormat="1" ht="12.75"/>
    <row r="477" s="190" customFormat="1" ht="12.75"/>
    <row r="478" s="190" customFormat="1" ht="12.75"/>
    <row r="479" s="190" customFormat="1" ht="12.75"/>
    <row r="480" s="190" customFormat="1" ht="12.75"/>
    <row r="481" s="190" customFormat="1" ht="12.75"/>
    <row r="482" s="190" customFormat="1" ht="12.75"/>
    <row r="483" s="190" customFormat="1" ht="12.75"/>
    <row r="484" s="190" customFormat="1" ht="12.75"/>
    <row r="485" s="190" customFormat="1" ht="12.75"/>
    <row r="486" s="190" customFormat="1" ht="12.75"/>
    <row r="487" s="190" customFormat="1" ht="12.75"/>
    <row r="488" s="190" customFormat="1" ht="12.75"/>
    <row r="489" s="190" customFormat="1" ht="12.75"/>
    <row r="490" s="190" customFormat="1" ht="12.75"/>
    <row r="491" s="190" customFormat="1" ht="12.75"/>
    <row r="492" s="190" customFormat="1" ht="12.75"/>
    <row r="493" s="190" customFormat="1" ht="12.75"/>
    <row r="494" s="190" customFormat="1" ht="12.75"/>
    <row r="495" s="190" customFormat="1" ht="12.75"/>
    <row r="496" s="190" customFormat="1" ht="12.75"/>
    <row r="497" s="190" customFormat="1" ht="12.75"/>
    <row r="498" s="190" customFormat="1" ht="12.75"/>
    <row r="499" s="190" customFormat="1" ht="12.75"/>
    <row r="500" s="190" customFormat="1" ht="12.75"/>
    <row r="501" s="190" customFormat="1" ht="12.75"/>
    <row r="502" s="190" customFormat="1" ht="12.75"/>
    <row r="503" s="190" customFormat="1" ht="12.75"/>
    <row r="504" s="190" customFormat="1" ht="12.75"/>
    <row r="505" s="190" customFormat="1" ht="12.75"/>
    <row r="506" s="190" customFormat="1" ht="12.75"/>
    <row r="507" s="190" customFormat="1" ht="12.75"/>
    <row r="508" s="190" customFormat="1" ht="12.75"/>
    <row r="509" s="190" customFormat="1" ht="12.75"/>
    <row r="510" s="190" customFormat="1" ht="12.75"/>
    <row r="511" s="190" customFormat="1" ht="12.75"/>
    <row r="512" s="190" customFormat="1" ht="12.75"/>
    <row r="513" s="190" customFormat="1" ht="12.75"/>
    <row r="514" s="190" customFormat="1" ht="12.75"/>
    <row r="515" s="190" customFormat="1" ht="12.75"/>
    <row r="516" s="190" customFormat="1" ht="12.75"/>
    <row r="517" s="190" customFormat="1" ht="12.75"/>
    <row r="518" s="190" customFormat="1" ht="12.75"/>
    <row r="519" s="190" customFormat="1" ht="12.75"/>
    <row r="520" s="190" customFormat="1" ht="12.75"/>
    <row r="521" s="190" customFormat="1" ht="12.75"/>
    <row r="522" s="190" customFormat="1" ht="12.75"/>
    <row r="523" s="190" customFormat="1" ht="12.75"/>
    <row r="524" s="190" customFormat="1" ht="12.75"/>
    <row r="525" s="190" customFormat="1" ht="12.75"/>
    <row r="526" s="190" customFormat="1" ht="12.75"/>
    <row r="527" s="190" customFormat="1" ht="12.75"/>
    <row r="528" s="190" customFormat="1" ht="12.75"/>
    <row r="529" s="190" customFormat="1" ht="12.75"/>
    <row r="530" s="190" customFormat="1" ht="12.75"/>
    <row r="531" s="190" customFormat="1" ht="12.75"/>
    <row r="532" s="190" customFormat="1" ht="12.75"/>
    <row r="533" s="190" customFormat="1" ht="12.75"/>
    <row r="534" s="190" customFormat="1" ht="12.75"/>
    <row r="535" s="190" customFormat="1" ht="12.75"/>
    <row r="536" s="190" customFormat="1" ht="12.75"/>
    <row r="537" s="190" customFormat="1" ht="12.75"/>
    <row r="538" s="190" customFormat="1" ht="12.75"/>
    <row r="539" s="190" customFormat="1" ht="12.75"/>
    <row r="540" s="190" customFormat="1" ht="12.75"/>
    <row r="541" s="190" customFormat="1" ht="12.75"/>
    <row r="542" s="190" customFormat="1" ht="12.75"/>
    <row r="543" s="190" customFormat="1" ht="12.75"/>
    <row r="544" s="190" customFormat="1" ht="12.75"/>
    <row r="545" s="190" customFormat="1" ht="12.75"/>
    <row r="546" s="190" customFormat="1" ht="12.75"/>
    <row r="547" s="190" customFormat="1" ht="12.75"/>
    <row r="548" s="190" customFormat="1" ht="12.75"/>
    <row r="549" s="190" customFormat="1" ht="12.75"/>
    <row r="550" s="190" customFormat="1" ht="12.75"/>
    <row r="551" s="190" customFormat="1" ht="12.75"/>
    <row r="552" s="190" customFormat="1" ht="12.75"/>
    <row r="553" s="190" customFormat="1" ht="12.75"/>
    <row r="554" s="190" customFormat="1" ht="12.75"/>
    <row r="555" s="190" customFormat="1" ht="12.75"/>
    <row r="556" s="190" customFormat="1" ht="12.75"/>
    <row r="557" s="190" customFormat="1" ht="12.75"/>
    <row r="558" s="190" customFormat="1" ht="12.75"/>
    <row r="559" s="190" customFormat="1" ht="12.75"/>
    <row r="560" s="190" customFormat="1" ht="12.75"/>
    <row r="561" s="190" customFormat="1" ht="12.75"/>
    <row r="562" s="190" customFormat="1" ht="12.75"/>
    <row r="563" s="190" customFormat="1" ht="12.75"/>
    <row r="564" s="190" customFormat="1" ht="12.75"/>
    <row r="565" s="190" customFormat="1" ht="12.75"/>
    <row r="566" s="190" customFormat="1" ht="12.75"/>
    <row r="567" s="190" customFormat="1" ht="12.75"/>
    <row r="568" s="190" customFormat="1" ht="12.75"/>
    <row r="569" s="190" customFormat="1" ht="12.75"/>
    <row r="570" s="190" customFormat="1" ht="12.75"/>
    <row r="571" s="190" customFormat="1" ht="12.75"/>
    <row r="572" s="190" customFormat="1" ht="12.75"/>
    <row r="573" s="190" customFormat="1" ht="12.75"/>
    <row r="574" s="190" customFormat="1" ht="12.75"/>
    <row r="575" s="190" customFormat="1" ht="12.75"/>
    <row r="576" s="190" customFormat="1" ht="12.75"/>
    <row r="577" s="190" customFormat="1" ht="12.75"/>
    <row r="578" s="190" customFormat="1" ht="12.75"/>
    <row r="579" s="190" customFormat="1" ht="12.75"/>
    <row r="580" s="190" customFormat="1" ht="12.75"/>
    <row r="581" s="190" customFormat="1" ht="12.75"/>
    <row r="582" s="190" customFormat="1" ht="12.75"/>
    <row r="583" s="190" customFormat="1" ht="12.75"/>
    <row r="584" s="190" customFormat="1" ht="12.75"/>
    <row r="585" s="190" customFormat="1" ht="12.75"/>
    <row r="586" s="190" customFormat="1" ht="12.75"/>
    <row r="587" s="190" customFormat="1" ht="12.75"/>
    <row r="588" s="190" customFormat="1" ht="12.75"/>
    <row r="589" s="190" customFormat="1" ht="12.75"/>
    <row r="590" s="190" customFormat="1" ht="12.75"/>
    <row r="591" s="190" customFormat="1" ht="12.75"/>
    <row r="592" s="190" customFormat="1" ht="12.75"/>
    <row r="593" s="190" customFormat="1" ht="12.75"/>
    <row r="594" s="190" customFormat="1" ht="12.75"/>
    <row r="595" s="190" customFormat="1" ht="12.75"/>
    <row r="596" s="190" customFormat="1" ht="12.75"/>
    <row r="597" s="190" customFormat="1" ht="12.75"/>
    <row r="598" s="190" customFormat="1" ht="12.75"/>
    <row r="599" s="190" customFormat="1" ht="12.75"/>
    <row r="600" s="190" customFormat="1" ht="12.75"/>
    <row r="601" s="190" customFormat="1" ht="12.75"/>
    <row r="602" s="190" customFormat="1" ht="12.75"/>
    <row r="603" s="190" customFormat="1" ht="12.75"/>
    <row r="604" s="190" customFormat="1" ht="12.75"/>
    <row r="605" s="190" customFormat="1" ht="12.75"/>
    <row r="606" s="190" customFormat="1" ht="12.75"/>
    <row r="607" s="190" customFormat="1" ht="12.75"/>
    <row r="608" s="190" customFormat="1" ht="12.75"/>
    <row r="609" s="190" customFormat="1" ht="12.75"/>
    <row r="610" s="190" customFormat="1" ht="12.75"/>
    <row r="611" s="190" customFormat="1" ht="12.75"/>
    <row r="612" s="190" customFormat="1" ht="12.75"/>
    <row r="613" s="190" customFormat="1" ht="12.75"/>
    <row r="614" s="190" customFormat="1" ht="12.75"/>
    <row r="615" s="190" customFormat="1" ht="12.75"/>
    <row r="616" s="190" customFormat="1" ht="12.75"/>
    <row r="617" s="190" customFormat="1" ht="12.75"/>
    <row r="618" s="190" customFormat="1" ht="12.75"/>
    <row r="619" s="190" customFormat="1" ht="12.75"/>
    <row r="620" s="190" customFormat="1" ht="12.75"/>
    <row r="621" s="190" customFormat="1" ht="12.75"/>
    <row r="622" s="190" customFormat="1" ht="12.75"/>
    <row r="623" s="190" customFormat="1" ht="12.75"/>
    <row r="624" s="190" customFormat="1" ht="12.75"/>
    <row r="625" s="190" customFormat="1" ht="12.75"/>
    <row r="626" s="190" customFormat="1" ht="12.75"/>
    <row r="627" s="190" customFormat="1" ht="12.75"/>
    <row r="628" s="190" customFormat="1" ht="12.75"/>
    <row r="629" s="190" customFormat="1" ht="12.75"/>
    <row r="630" s="190" customFormat="1" ht="12.75"/>
    <row r="631" s="190" customFormat="1" ht="12.75"/>
    <row r="632" s="190" customFormat="1" ht="12.75"/>
    <row r="633" s="190" customFormat="1" ht="12.75"/>
    <row r="634" s="190" customFormat="1" ht="12.75"/>
    <row r="635" s="190" customFormat="1" ht="12.75"/>
    <row r="636" s="190" customFormat="1" ht="12.75"/>
    <row r="637" s="190" customFormat="1" ht="12.75"/>
    <row r="638" s="190" customFormat="1" ht="12.75"/>
    <row r="639" s="190" customFormat="1" ht="12.75"/>
    <row r="640" s="190" customFormat="1" ht="12.75"/>
    <row r="641" s="190" customFormat="1" ht="12.75"/>
    <row r="642" s="190" customFormat="1" ht="12.75"/>
    <row r="643" s="190" customFormat="1" ht="12.75"/>
    <row r="644" s="190" customFormat="1" ht="12.75"/>
    <row r="645" s="190" customFormat="1" ht="12.75"/>
    <row r="646" s="190" customFormat="1" ht="12.75"/>
    <row r="647" s="190" customFormat="1" ht="12.75"/>
    <row r="648" s="190" customFormat="1" ht="12.75"/>
    <row r="649" s="190" customFormat="1" ht="12.75"/>
    <row r="650" s="190" customFormat="1" ht="12.75"/>
    <row r="651" s="190" customFormat="1" ht="12.75"/>
    <row r="652" s="190" customFormat="1" ht="12.75"/>
    <row r="653" s="190" customFormat="1" ht="12.75"/>
    <row r="654" s="190" customFormat="1" ht="12.75"/>
    <row r="655" s="190" customFormat="1" ht="12.75"/>
    <row r="656" s="190" customFormat="1" ht="12.75"/>
    <row r="657" s="190" customFormat="1" ht="12.75"/>
    <row r="658" s="190" customFormat="1" ht="12.75"/>
    <row r="659" s="190" customFormat="1" ht="12.75"/>
    <row r="660" s="190" customFormat="1" ht="12.75"/>
    <row r="661" s="190" customFormat="1" ht="12.75"/>
    <row r="662" s="190" customFormat="1" ht="12.75"/>
    <row r="663" s="190" customFormat="1" ht="12.75"/>
    <row r="664" s="190" customFormat="1" ht="12.75"/>
    <row r="665" s="190" customFormat="1" ht="12.75"/>
    <row r="666" s="190" customFormat="1" ht="12.75"/>
    <row r="667" s="190" customFormat="1" ht="12.75"/>
    <row r="668" s="190" customFormat="1" ht="12.75"/>
    <row r="669" s="190" customFormat="1" ht="12.75"/>
    <row r="670" s="190" customFormat="1" ht="12.75"/>
    <row r="671" s="190" customFormat="1" ht="12.75"/>
    <row r="672" s="190" customFormat="1" ht="12.75"/>
    <row r="673" s="190" customFormat="1" ht="12.75"/>
    <row r="674" s="190" customFormat="1" ht="12.75"/>
    <row r="675" s="190" customFormat="1" ht="12.75"/>
    <row r="676" s="190" customFormat="1" ht="12.75"/>
    <row r="677" s="190" customFormat="1" ht="12.75"/>
    <row r="678" s="190" customFormat="1" ht="12.75"/>
    <row r="679" s="190" customFormat="1" ht="12.75"/>
    <row r="680" s="190" customFormat="1" ht="12.75"/>
    <row r="681" s="190" customFormat="1" ht="12.75"/>
    <row r="682" s="190" customFormat="1" ht="12.75"/>
    <row r="683" s="190" customFormat="1" ht="12.75"/>
    <row r="684" s="190" customFormat="1" ht="12.75"/>
    <row r="685" s="190" customFormat="1" ht="12.75"/>
    <row r="686" s="190" customFormat="1" ht="12.75"/>
    <row r="687" s="190" customFormat="1" ht="12.75"/>
    <row r="688" s="190" customFormat="1" ht="12.75"/>
    <row r="689" s="190" customFormat="1" ht="12.75"/>
    <row r="690" s="190" customFormat="1" ht="12.75"/>
    <row r="691" s="190" customFormat="1" ht="12.75"/>
    <row r="692" s="190" customFormat="1" ht="12.75"/>
    <row r="693" s="190" customFormat="1" ht="12.75"/>
    <row r="694" s="190" customFormat="1" ht="12.75"/>
    <row r="695" s="190" customFormat="1" ht="12.75"/>
    <row r="696" s="190" customFormat="1" ht="12.75"/>
    <row r="697" s="190" customFormat="1" ht="12.75"/>
    <row r="698" s="190" customFormat="1" ht="12.75"/>
    <row r="699" s="190" customFormat="1" ht="12.75"/>
    <row r="700" s="190" customFormat="1" ht="12.75"/>
    <row r="701" s="190" customFormat="1" ht="12.75"/>
    <row r="702" s="190" customFormat="1" ht="12.75"/>
    <row r="703" s="190" customFormat="1" ht="12.75"/>
    <row r="704" s="190" customFormat="1" ht="12.75"/>
    <row r="705" s="190" customFormat="1" ht="12.75"/>
    <row r="706" s="190" customFormat="1" ht="12.75"/>
    <row r="707" s="190" customFormat="1" ht="12.75"/>
    <row r="708" s="190" customFormat="1" ht="12.75"/>
    <row r="709" s="190" customFormat="1" ht="12.75"/>
    <row r="710" s="190" customFormat="1" ht="12.75"/>
    <row r="711" s="190" customFormat="1" ht="12.75"/>
    <row r="712" s="190" customFormat="1" ht="12.75"/>
    <row r="713" s="190" customFormat="1" ht="12.75"/>
    <row r="714" s="190" customFormat="1" ht="12.75"/>
    <row r="715" s="190" customFormat="1" ht="12.75"/>
    <row r="716" s="190" customFormat="1" ht="12.75"/>
    <row r="717" s="190" customFormat="1" ht="12.75"/>
    <row r="718" s="190" customFormat="1" ht="12.75"/>
    <row r="719" s="190" customFormat="1" ht="12.75"/>
    <row r="720" s="190" customFormat="1" ht="12.75"/>
    <row r="721" s="190" customFormat="1" ht="12.75"/>
    <row r="722" s="190" customFormat="1" ht="12.75"/>
    <row r="723" s="190" customFormat="1" ht="12.75"/>
    <row r="724" s="190" customFormat="1" ht="12.75"/>
    <row r="725" s="190" customFormat="1" ht="12.75"/>
    <row r="726" s="190" customFormat="1" ht="12.75"/>
    <row r="727" s="190" customFormat="1" ht="12.75"/>
    <row r="728" s="190" customFormat="1" ht="12.75"/>
    <row r="729" s="190" customFormat="1" ht="12.75"/>
    <row r="730" s="190" customFormat="1" ht="12.75"/>
    <row r="731" s="190" customFormat="1" ht="12.75"/>
    <row r="732" s="190" customFormat="1" ht="12.75"/>
    <row r="733" s="190" customFormat="1" ht="12.75"/>
    <row r="734" s="190" customFormat="1" ht="12.75"/>
    <row r="735" s="190" customFormat="1" ht="12.75"/>
    <row r="736" s="190" customFormat="1" ht="12.75"/>
    <row r="737" s="190" customFormat="1" ht="12.75"/>
    <row r="738" s="190" customFormat="1" ht="12.75"/>
    <row r="739" s="190" customFormat="1" ht="12.75"/>
    <row r="740" s="190" customFormat="1" ht="12.75"/>
    <row r="741" s="190" customFormat="1" ht="12.75"/>
    <row r="742" s="190" customFormat="1" ht="12.75"/>
    <row r="743" s="190" customFormat="1" ht="12.75"/>
    <row r="744" s="190" customFormat="1" ht="12.75"/>
    <row r="745" s="190" customFormat="1" ht="12.75"/>
    <row r="746" s="190" customFormat="1" ht="12.75"/>
    <row r="747" s="190" customFormat="1" ht="12.75"/>
    <row r="748" s="190" customFormat="1" ht="12.75"/>
    <row r="749" s="190" customFormat="1" ht="12.75"/>
    <row r="750" s="190" customFormat="1" ht="12.75"/>
    <row r="751" s="190" customFormat="1" ht="12.75"/>
    <row r="752" s="190" customFormat="1" ht="12.75"/>
    <row r="753" s="190" customFormat="1" ht="12.75"/>
    <row r="754" s="190" customFormat="1" ht="12.75"/>
    <row r="755" s="190" customFormat="1" ht="12.75"/>
    <row r="756" s="190" customFormat="1" ht="12.75"/>
    <row r="757" s="190" customFormat="1" ht="12.75"/>
    <row r="758" s="190" customFormat="1" ht="12.75"/>
    <row r="759" s="190" customFormat="1" ht="12.75"/>
    <row r="760" s="190" customFormat="1" ht="12.75"/>
    <row r="761" s="190" customFormat="1" ht="12.75"/>
    <row r="762" s="190" customFormat="1" ht="12.75"/>
    <row r="763" s="190" customFormat="1" ht="12.75"/>
    <row r="764" s="190" customFormat="1" ht="12.75"/>
    <row r="765" s="190" customFormat="1" ht="12.75"/>
    <row r="766" s="190" customFormat="1" ht="12.75"/>
    <row r="767" s="190" customFormat="1" ht="12.75"/>
    <row r="768" s="190" customFormat="1" ht="12.75"/>
    <row r="769" s="190" customFormat="1" ht="12.75"/>
    <row r="770" s="190" customFormat="1" ht="12.75"/>
    <row r="771" s="190" customFormat="1" ht="12.75"/>
    <row r="772" s="190" customFormat="1" ht="12.75"/>
    <row r="773" s="190" customFormat="1" ht="12.75"/>
    <row r="774" s="190" customFormat="1" ht="12.75"/>
    <row r="775" s="190" customFormat="1" ht="12.75"/>
    <row r="776" s="190" customFormat="1" ht="12.75"/>
    <row r="777" s="190" customFormat="1" ht="12.75"/>
    <row r="778" s="190" customFormat="1" ht="12.75"/>
    <row r="779" s="190" customFormat="1" ht="12.75"/>
    <row r="780" s="190" customFormat="1" ht="12.75"/>
    <row r="781" s="190" customFormat="1" ht="12.75"/>
    <row r="782" s="190" customFormat="1" ht="12.75"/>
    <row r="783" s="190" customFormat="1" ht="12.75"/>
    <row r="784" s="190" customFormat="1" ht="12.75"/>
    <row r="785" s="190" customFormat="1" ht="12.75"/>
    <row r="786" s="190" customFormat="1" ht="12.75"/>
    <row r="787" s="190" customFormat="1" ht="12.75"/>
    <row r="788" s="190" customFormat="1" ht="12.75"/>
    <row r="789" s="190" customFormat="1" ht="12.75"/>
    <row r="790" s="190" customFormat="1" ht="12.75"/>
    <row r="791" s="190" customFormat="1" ht="12.75"/>
    <row r="792" s="190" customFormat="1" ht="12.75"/>
    <row r="793" s="190" customFormat="1" ht="12.75"/>
    <row r="794" s="190" customFormat="1" ht="12.75"/>
    <row r="795" s="190" customFormat="1" ht="12.75"/>
    <row r="796" s="190" customFormat="1" ht="12.75"/>
    <row r="797" s="190" customFormat="1" ht="12.75"/>
    <row r="798" s="190" customFormat="1" ht="12.75"/>
    <row r="799" s="190" customFormat="1" ht="12.75"/>
    <row r="800" s="190" customFormat="1" ht="12.75"/>
    <row r="801" s="190" customFormat="1" ht="12.75"/>
    <row r="802" s="190" customFormat="1" ht="12.75"/>
    <row r="803" s="190" customFormat="1" ht="12.75"/>
    <row r="804" s="190" customFormat="1" ht="12.75"/>
    <row r="805" s="190" customFormat="1" ht="12.75"/>
    <row r="806" s="190" customFormat="1" ht="12.75"/>
    <row r="807" s="190" customFormat="1" ht="12.75"/>
    <row r="808" s="190" customFormat="1" ht="12.75"/>
    <row r="809" s="190" customFormat="1" ht="12.75"/>
    <row r="810" s="190" customFormat="1" ht="12.75"/>
    <row r="811" s="190" customFormat="1" ht="12.75"/>
    <row r="812" s="190" customFormat="1" ht="12.75"/>
    <row r="813" s="190" customFormat="1" ht="12.75"/>
    <row r="814" s="190" customFormat="1" ht="12.75"/>
    <row r="815" s="190" customFormat="1" ht="12.75"/>
    <row r="816" s="190" customFormat="1" ht="12.75"/>
    <row r="817" s="190" customFormat="1" ht="12.75"/>
    <row r="818" s="190" customFormat="1" ht="12.75"/>
    <row r="819" s="190" customFormat="1" ht="12.75"/>
    <row r="820" s="190" customFormat="1" ht="12.75"/>
    <row r="821" s="190" customFormat="1" ht="12.75"/>
    <row r="822" s="190" customFormat="1" ht="12.75"/>
    <row r="823" s="190" customFormat="1" ht="12.75"/>
    <row r="824" s="190" customFormat="1" ht="12.75"/>
    <row r="825" s="190" customFormat="1" ht="12.75"/>
    <row r="826" s="190" customFormat="1" ht="12.75"/>
    <row r="827" s="190" customFormat="1" ht="12.75"/>
    <row r="828" s="190" customFormat="1" ht="12.75"/>
    <row r="829" s="190" customFormat="1" ht="12.75"/>
    <row r="830" s="190" customFormat="1" ht="12.75"/>
    <row r="831" s="190" customFormat="1" ht="12.75"/>
    <row r="832" s="190" customFormat="1" ht="12.75"/>
    <row r="833" s="190" customFormat="1" ht="12.75"/>
    <row r="834" s="190" customFormat="1" ht="12.75"/>
    <row r="835" s="190" customFormat="1" ht="12.75"/>
    <row r="836" s="190" customFormat="1" ht="12.75"/>
    <row r="837" s="190" customFormat="1" ht="12.75"/>
    <row r="838" s="190" customFormat="1" ht="12.75"/>
    <row r="839" s="190" customFormat="1" ht="12.75"/>
    <row r="840" s="190" customFormat="1" ht="12.75"/>
    <row r="841" s="190" customFormat="1" ht="12.75"/>
    <row r="842" s="190" customFormat="1" ht="12.75"/>
    <row r="843" s="190" customFormat="1" ht="12.75"/>
    <row r="844" s="190" customFormat="1" ht="12.75"/>
    <row r="845" s="190" customFormat="1" ht="12.75"/>
    <row r="846" s="190" customFormat="1" ht="12.75"/>
    <row r="847" s="190" customFormat="1" ht="12.75"/>
    <row r="848" s="190" customFormat="1" ht="12.75"/>
    <row r="849" s="190" customFormat="1" ht="12.75"/>
    <row r="850" s="190" customFormat="1" ht="12.75"/>
    <row r="851" s="190" customFormat="1" ht="12.75"/>
    <row r="852" s="190" customFormat="1" ht="12.75"/>
    <row r="853" s="190" customFormat="1" ht="12.75"/>
    <row r="854" s="190" customFormat="1" ht="12.75"/>
    <row r="855" s="190" customFormat="1" ht="12.75"/>
    <row r="856" s="190" customFormat="1" ht="12.75"/>
    <row r="857" s="190" customFormat="1" ht="12.75"/>
    <row r="858" s="190" customFormat="1" ht="12.75"/>
    <row r="859" s="190" customFormat="1" ht="12.75"/>
    <row r="860" s="190" customFormat="1" ht="12.75"/>
    <row r="861" s="190" customFormat="1" ht="12.75"/>
    <row r="862" s="190" customFormat="1" ht="12.75"/>
    <row r="863" s="190" customFormat="1" ht="12.75"/>
    <row r="864" s="190" customFormat="1" ht="12.75"/>
    <row r="865" s="190" customFormat="1" ht="12.75"/>
    <row r="866" s="190" customFormat="1" ht="12.75"/>
    <row r="867" s="190" customFormat="1" ht="12.75"/>
    <row r="868" s="190" customFormat="1" ht="12.75"/>
    <row r="869" s="190" customFormat="1" ht="12.75"/>
    <row r="870" s="190" customFormat="1" ht="12.75"/>
    <row r="871" s="190" customFormat="1" ht="12.75"/>
    <row r="872" s="190" customFormat="1" ht="12.75"/>
    <row r="873" s="190" customFormat="1" ht="12.75"/>
    <row r="874" s="190" customFormat="1" ht="12.75"/>
    <row r="875" s="190" customFormat="1" ht="12.75"/>
    <row r="876" s="190" customFormat="1" ht="12.75"/>
    <row r="877" s="190" customFormat="1" ht="12.75"/>
    <row r="878" s="190" customFormat="1" ht="12.75"/>
    <row r="879" s="190" customFormat="1" ht="12.75"/>
    <row r="880" s="190" customFormat="1" ht="12.75"/>
    <row r="881" s="190" customFormat="1" ht="12.75"/>
    <row r="882" s="190" customFormat="1" ht="12.75"/>
    <row r="883" s="190" customFormat="1" ht="12.75"/>
    <row r="884" s="190" customFormat="1" ht="12.75"/>
    <row r="885" s="190" customFormat="1" ht="12.75"/>
    <row r="886" s="190" customFormat="1" ht="12.75"/>
    <row r="887" s="190" customFormat="1" ht="12.75"/>
    <row r="888" s="190" customFormat="1" ht="12.75"/>
    <row r="889" s="190" customFormat="1" ht="12.75"/>
    <row r="890" s="190" customFormat="1" ht="12.75"/>
    <row r="891" s="190" customFormat="1" ht="12.75"/>
    <row r="892" s="190" customFormat="1" ht="12.75"/>
    <row r="893" s="190" customFormat="1" ht="12.75"/>
    <row r="894" s="190" customFormat="1" ht="12.75"/>
    <row r="895" s="190" customFormat="1" ht="12.75"/>
    <row r="896" s="190" customFormat="1" ht="12.75"/>
    <row r="897" s="190" customFormat="1" ht="12.75"/>
    <row r="898" s="190" customFormat="1" ht="12.75"/>
    <row r="899" s="190" customFormat="1" ht="12.75"/>
    <row r="900" s="190" customFormat="1" ht="12.75"/>
    <row r="901" s="190" customFormat="1" ht="12.75"/>
    <row r="902" s="190" customFormat="1" ht="12.75"/>
    <row r="903" s="190" customFormat="1" ht="12.75"/>
    <row r="904" s="190" customFormat="1" ht="12.75"/>
    <row r="905" s="190" customFormat="1" ht="12.75"/>
    <row r="906" s="190" customFormat="1" ht="12.75"/>
    <row r="907" s="190" customFormat="1" ht="12.75"/>
    <row r="908" s="190" customFormat="1" ht="12.75"/>
    <row r="909" s="190" customFormat="1" ht="12.75"/>
    <row r="910" s="190" customFormat="1" ht="12.75"/>
    <row r="911" s="190" customFormat="1" ht="12.75"/>
    <row r="912" s="190" customFormat="1" ht="12.75"/>
    <row r="913" s="190" customFormat="1" ht="12.75"/>
    <row r="914" s="190" customFormat="1" ht="12.75"/>
    <row r="915" s="190" customFormat="1" ht="12.75"/>
    <row r="916" s="190" customFormat="1" ht="12.75"/>
    <row r="917" s="190" customFormat="1" ht="12.75"/>
    <row r="918" s="190" customFormat="1" ht="12.75"/>
    <row r="919" s="190" customFormat="1" ht="12.75"/>
    <row r="920" s="190" customFormat="1" ht="12.75"/>
    <row r="921" s="190" customFormat="1" ht="12.75"/>
    <row r="922" s="190" customFormat="1" ht="12.75"/>
    <row r="923" s="190" customFormat="1" ht="12.75"/>
    <row r="924" s="190" customFormat="1" ht="12.75"/>
    <row r="925" s="190" customFormat="1" ht="12.75"/>
    <row r="926" s="190" customFormat="1" ht="12.75"/>
    <row r="927" s="190" customFormat="1" ht="12.75"/>
    <row r="928" s="190" customFormat="1" ht="12.75"/>
    <row r="929" s="190" customFormat="1" ht="12.75"/>
    <row r="930" s="190" customFormat="1" ht="12.75"/>
    <row r="931" s="190" customFormat="1" ht="12.75"/>
    <row r="932" s="190" customFormat="1" ht="12.75"/>
    <row r="933" s="190" customFormat="1" ht="12.75"/>
    <row r="934" s="190" customFormat="1" ht="12.75"/>
    <row r="935" s="190" customFormat="1" ht="12.75"/>
    <row r="936" s="190" customFormat="1" ht="12.75"/>
    <row r="937" s="190" customFormat="1" ht="12.75"/>
    <row r="938" s="190" customFormat="1" ht="12.75"/>
    <row r="939" s="190" customFormat="1" ht="12.75"/>
    <row r="940" s="190" customFormat="1" ht="12.75"/>
    <row r="941" s="190" customFormat="1" ht="12.75"/>
    <row r="942" s="190" customFormat="1" ht="12.75"/>
    <row r="943" s="190" customFormat="1" ht="12.75"/>
    <row r="944" s="190" customFormat="1" ht="12.75"/>
    <row r="945" s="190" customFormat="1" ht="12.75"/>
    <row r="946" s="190" customFormat="1" ht="12.75"/>
    <row r="947" s="190" customFormat="1" ht="12.75"/>
    <row r="948" s="190" customFormat="1" ht="12.75"/>
    <row r="949" s="190" customFormat="1" ht="12.75"/>
    <row r="950" s="190" customFormat="1" ht="12.75"/>
    <row r="951" s="190" customFormat="1" ht="12.75"/>
    <row r="952" s="190" customFormat="1" ht="12.75"/>
    <row r="953" s="190" customFormat="1" ht="12.75"/>
    <row r="954" s="190" customFormat="1" ht="12.75"/>
    <row r="955" s="190" customFormat="1" ht="12.75"/>
    <row r="956" s="190" customFormat="1" ht="12.75"/>
    <row r="957" s="190" customFormat="1" ht="12.75"/>
    <row r="958" s="190" customFormat="1" ht="12.75"/>
    <row r="959" s="190" customFormat="1" ht="12.75"/>
    <row r="960" s="190" customFormat="1" ht="12.75"/>
    <row r="961" s="190" customFormat="1" ht="12.75"/>
    <row r="962" s="190" customFormat="1" ht="12.75"/>
    <row r="963" s="190" customFormat="1" ht="12.75"/>
    <row r="964" s="190" customFormat="1" ht="12.75"/>
    <row r="965" s="190" customFormat="1" ht="12.75"/>
    <row r="966" s="190" customFormat="1" ht="12.75"/>
    <row r="967" s="190" customFormat="1" ht="12.75"/>
    <row r="968" s="190" customFormat="1" ht="12.75"/>
    <row r="969" s="190" customFormat="1" ht="12.75"/>
    <row r="970" s="190" customFormat="1" ht="12.75"/>
    <row r="971" s="190" customFormat="1" ht="12.75"/>
    <row r="972" s="190" customFormat="1" ht="12.75"/>
    <row r="973" s="190" customFormat="1" ht="12.75"/>
    <row r="974" s="190" customFormat="1" ht="12.75"/>
    <row r="975" s="190" customFormat="1" ht="12.75"/>
    <row r="976" s="190" customFormat="1" ht="12.75"/>
    <row r="977" s="190" customFormat="1" ht="12.75"/>
    <row r="978" s="190" customFormat="1" ht="12.75"/>
    <row r="979" s="190" customFormat="1" ht="12.75"/>
    <row r="980" s="190" customFormat="1" ht="12.75"/>
    <row r="981" s="190" customFormat="1" ht="12.75"/>
    <row r="982" s="190" customFormat="1" ht="12.75"/>
    <row r="983" s="190" customFormat="1" ht="12.75"/>
    <row r="984" s="190" customFormat="1" ht="12.75"/>
    <row r="985" s="190" customFormat="1" ht="12.75"/>
    <row r="986" s="190" customFormat="1" ht="12.75"/>
    <row r="987" s="190" customFormat="1" ht="12.75"/>
    <row r="988" s="190" customFormat="1" ht="12.75"/>
    <row r="989" s="190" customFormat="1" ht="12.75"/>
    <row r="990" s="190" customFormat="1" ht="12.75"/>
    <row r="991" s="190" customFormat="1" ht="12.75"/>
    <row r="992" s="190" customFormat="1" ht="12.75"/>
    <row r="993" s="190" customFormat="1" ht="12.75"/>
    <row r="994" s="190" customFormat="1" ht="12.75"/>
    <row r="995" s="190" customFormat="1" ht="12.75"/>
    <row r="996" s="190" customFormat="1" ht="12.75"/>
    <row r="997" s="190" customFormat="1" ht="12.75"/>
    <row r="998" s="190" customFormat="1" ht="12.75"/>
    <row r="999" s="190" customFormat="1" ht="12.75"/>
    <row r="1000" s="190" customFormat="1" ht="12.75"/>
    <row r="1001" s="190" customFormat="1" ht="12.75"/>
    <row r="1002" s="190" customFormat="1" ht="12.75"/>
    <row r="1003" s="190" customFormat="1" ht="12.75"/>
    <row r="1004" s="190" customFormat="1" ht="12.75"/>
    <row r="1005" s="190" customFormat="1" ht="12.75"/>
    <row r="1006" s="190" customFormat="1" ht="12.75"/>
    <row r="1007" s="190" customFormat="1" ht="12.75"/>
    <row r="1008" s="190" customFormat="1" ht="12.75"/>
    <row r="1009" s="190" customFormat="1" ht="12.75"/>
    <row r="1010" s="190" customFormat="1" ht="12.75"/>
    <row r="1011" s="190" customFormat="1" ht="12.75"/>
    <row r="1012" s="190" customFormat="1" ht="12.75"/>
    <row r="1013" s="190" customFormat="1" ht="12.75"/>
    <row r="1014" s="190" customFormat="1" ht="12.75"/>
    <row r="1015" s="190" customFormat="1" ht="12.75"/>
    <row r="1016" s="190" customFormat="1" ht="12.75"/>
    <row r="1017" s="190" customFormat="1" ht="12.75"/>
    <row r="1018" s="190" customFormat="1" ht="12.75"/>
    <row r="1019" s="190" customFormat="1" ht="12.75"/>
    <row r="1020" s="190" customFormat="1" ht="12.75"/>
    <row r="1021" s="190" customFormat="1" ht="12.75"/>
    <row r="1022" s="190" customFormat="1" ht="12.75"/>
    <row r="1023" s="190" customFormat="1" ht="12.75"/>
    <row r="1024" s="190" customFormat="1" ht="12.75"/>
    <row r="1025" s="190" customFormat="1" ht="12.75"/>
    <row r="1026" s="190" customFormat="1" ht="12.75"/>
    <row r="1027" s="190" customFormat="1" ht="12.75"/>
    <row r="1028" s="190" customFormat="1" ht="12.75"/>
    <row r="1029" s="190" customFormat="1" ht="12.75"/>
    <row r="1030" s="190" customFormat="1" ht="12.75"/>
    <row r="1031" s="190" customFormat="1" ht="12.75"/>
    <row r="1032" s="190" customFormat="1" ht="12.75"/>
    <row r="1033" s="190" customFormat="1" ht="12.75"/>
    <row r="1034" s="190" customFormat="1" ht="12.75"/>
    <row r="1035" s="190" customFormat="1" ht="12.75"/>
    <row r="1036" s="190" customFormat="1" ht="12.75"/>
    <row r="1037" s="190" customFormat="1" ht="12.75"/>
    <row r="1038" s="190" customFormat="1" ht="12.75"/>
    <row r="1039" s="190" customFormat="1" ht="12.75"/>
    <row r="1040" s="190" customFormat="1" ht="12.75"/>
    <row r="1041" s="190" customFormat="1" ht="12.75"/>
    <row r="1042" s="190" customFormat="1" ht="12.75"/>
    <row r="1043" s="190" customFormat="1" ht="12.75"/>
    <row r="1044" s="190" customFormat="1" ht="12.75"/>
    <row r="1045" s="190" customFormat="1" ht="12.75"/>
    <row r="1046" s="190" customFormat="1" ht="12.75"/>
    <row r="1047" s="190" customFormat="1" ht="12.75"/>
    <row r="1048" s="190" customFormat="1" ht="12.75"/>
    <row r="1049" s="190" customFormat="1" ht="12.75"/>
    <row r="1050" s="190" customFormat="1" ht="12.75"/>
    <row r="1051" s="190" customFormat="1" ht="12.75"/>
    <row r="1052" s="190" customFormat="1" ht="12.75"/>
    <row r="1053" s="190" customFormat="1" ht="12.75"/>
    <row r="1054" s="190" customFormat="1" ht="12.75"/>
    <row r="1055" s="190" customFormat="1" ht="12.75"/>
    <row r="1056" s="190" customFormat="1" ht="12.75"/>
    <row r="1057" s="190" customFormat="1" ht="12.75"/>
    <row r="1058" s="190" customFormat="1" ht="12.75"/>
    <row r="1059" s="190" customFormat="1" ht="12.75"/>
    <row r="1060" s="190" customFormat="1" ht="12.75"/>
    <row r="1061" s="190" customFormat="1" ht="12.75"/>
    <row r="1062" s="190" customFormat="1" ht="12.75"/>
    <row r="1063" s="190" customFormat="1" ht="12.75"/>
    <row r="1064" s="190" customFormat="1" ht="12.75"/>
    <row r="1065" s="190" customFormat="1" ht="12.75"/>
    <row r="1066" s="190" customFormat="1" ht="12.75"/>
    <row r="1067" s="190" customFormat="1" ht="12.75"/>
    <row r="1068" s="190" customFormat="1" ht="12.75"/>
    <row r="1069" s="190" customFormat="1" ht="12.75"/>
    <row r="1070" s="190" customFormat="1" ht="12.75"/>
    <row r="1071" s="190" customFormat="1" ht="12.75"/>
    <row r="1072" s="190" customFormat="1" ht="12.75"/>
    <row r="1073" s="190" customFormat="1" ht="12.75"/>
    <row r="1074" s="190" customFormat="1" ht="12.75"/>
    <row r="1075" s="190" customFormat="1" ht="12.75"/>
    <row r="1076" s="190" customFormat="1" ht="12.75"/>
    <row r="1077" s="190" customFormat="1" ht="12.75"/>
    <row r="1078" s="190" customFormat="1" ht="12.75"/>
    <row r="1079" s="190" customFormat="1" ht="12.75"/>
    <row r="1080" s="190" customFormat="1" ht="12.75"/>
    <row r="1081" s="190" customFormat="1" ht="12.75"/>
    <row r="1082" s="190" customFormat="1" ht="12.75"/>
    <row r="1083" s="190" customFormat="1" ht="12.75"/>
    <row r="1084" s="190" customFormat="1" ht="12.75"/>
    <row r="1085" s="190" customFormat="1" ht="12.75"/>
    <row r="1086" s="190" customFormat="1" ht="12.75"/>
    <row r="1087" s="190" customFormat="1" ht="12.75"/>
    <row r="1088" s="190" customFormat="1" ht="12.75"/>
    <row r="1089" s="190" customFormat="1" ht="12.75"/>
    <row r="1090" s="190" customFormat="1" ht="12.75"/>
    <row r="1091" s="190" customFormat="1" ht="12.75"/>
    <row r="1092" s="190" customFormat="1" ht="12.75"/>
    <row r="1093" s="190" customFormat="1" ht="12.75"/>
    <row r="1094" s="190" customFormat="1" ht="12.75"/>
    <row r="1095" s="190" customFormat="1" ht="12.75"/>
    <row r="1096" s="190" customFormat="1" ht="12.75"/>
    <row r="1097" s="190" customFormat="1" ht="12.75"/>
    <row r="1098" s="190" customFormat="1" ht="12.75"/>
    <row r="1099" s="190" customFormat="1" ht="12.75"/>
    <row r="1100" s="190" customFormat="1" ht="12.75"/>
    <row r="1101" s="190" customFormat="1" ht="12.75"/>
    <row r="1102" s="190" customFormat="1" ht="12.75"/>
    <row r="1103" s="190" customFormat="1" ht="12.75"/>
    <row r="1104" s="190" customFormat="1" ht="12.75"/>
    <row r="1105" s="190" customFormat="1" ht="12.75"/>
    <row r="1106" s="190" customFormat="1" ht="12.75"/>
    <row r="1107" s="190" customFormat="1" ht="12.75"/>
    <row r="1108" s="190" customFormat="1" ht="12.75"/>
    <row r="1109" s="190" customFormat="1" ht="12.75"/>
    <row r="1110" s="190" customFormat="1" ht="12.75"/>
    <row r="1111" s="190" customFormat="1" ht="12.75"/>
    <row r="1112" s="190" customFormat="1" ht="12.75"/>
    <row r="1113" s="190" customFormat="1" ht="12.75"/>
    <row r="1114" s="190" customFormat="1" ht="12.75"/>
    <row r="1115" s="190" customFormat="1" ht="12.75"/>
    <row r="1116" s="190" customFormat="1" ht="12.75"/>
    <row r="1117" s="190" customFormat="1" ht="12.75"/>
    <row r="1118" s="190" customFormat="1" ht="12.75"/>
    <row r="1119" s="190" customFormat="1" ht="12.75"/>
    <row r="1120" s="190" customFormat="1" ht="12.75"/>
    <row r="1121" s="190" customFormat="1" ht="12.75"/>
    <row r="1122" s="190" customFormat="1" ht="12.75"/>
    <row r="1123" s="190" customFormat="1" ht="12.75"/>
    <row r="1124" s="190" customFormat="1" ht="12.75"/>
    <row r="1125" s="190" customFormat="1" ht="12.75"/>
    <row r="1126" s="190" customFormat="1" ht="12.75"/>
    <row r="1127" s="190" customFormat="1" ht="12.75"/>
    <row r="1128" s="190" customFormat="1" ht="12.75"/>
    <row r="1129" s="190" customFormat="1" ht="12.75"/>
    <row r="1130" s="190" customFormat="1" ht="12.75"/>
    <row r="1131" s="190" customFormat="1" ht="12.75"/>
    <row r="1132" s="190" customFormat="1" ht="12.75"/>
    <row r="1133" s="190" customFormat="1" ht="12.75"/>
    <row r="1134" s="190" customFormat="1" ht="12.75"/>
    <row r="1135" s="190" customFormat="1" ht="12.75"/>
    <row r="1136" s="190" customFormat="1" ht="12.75"/>
    <row r="1137" s="190" customFormat="1" ht="12.75"/>
    <row r="1138" s="190" customFormat="1" ht="12.75"/>
    <row r="1139" s="190" customFormat="1" ht="12.75"/>
    <row r="1140" s="190" customFormat="1" ht="12.75"/>
    <row r="1141" s="190" customFormat="1" ht="12.75"/>
    <row r="1142" s="190" customFormat="1" ht="12.75"/>
    <row r="1143" s="190" customFormat="1" ht="12.75"/>
    <row r="1144" s="190" customFormat="1" ht="12.75"/>
    <row r="1145" s="190" customFormat="1" ht="12.75"/>
    <row r="1146" spans="4:8" s="190" customFormat="1" ht="12.75">
      <c r="D1146" s="191"/>
      <c r="E1146" s="191"/>
      <c r="F1146" s="191"/>
      <c r="G1146" s="191"/>
      <c r="H1146" s="191"/>
    </row>
  </sheetData>
  <mergeCells count="16">
    <mergeCell ref="D1:J1"/>
    <mergeCell ref="D2:J2"/>
    <mergeCell ref="D3:J3"/>
    <mergeCell ref="D4:F4"/>
    <mergeCell ref="H4:J4"/>
    <mergeCell ref="D5:F5"/>
    <mergeCell ref="H5:J5"/>
    <mergeCell ref="D9:F9"/>
    <mergeCell ref="H9:J9"/>
    <mergeCell ref="D38:F38"/>
    <mergeCell ref="H38:J38"/>
    <mergeCell ref="K38:L38"/>
    <mergeCell ref="D11:F11"/>
    <mergeCell ref="H11:J11"/>
    <mergeCell ref="D36:G36"/>
    <mergeCell ref="H36:J36"/>
  </mergeCells>
  <printOptions horizontalCentered="1"/>
  <pageMargins left="0.3937007874015748" right="0.3937007874015748" top="0.7874015748031497" bottom="0.3937007874015748" header="0" footer="0"/>
  <pageSetup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2002-11-27T07:39:29Z</cp:lastPrinted>
  <dcterms:created xsi:type="dcterms:W3CDTF">2002-02-15T09:17:36Z</dcterms:created>
  <dcterms:modified xsi:type="dcterms:W3CDTF">2002-11-27T08:19:07Z</dcterms:modified>
  <cp:category/>
  <cp:version/>
  <cp:contentType/>
  <cp:contentStatus/>
</cp:coreProperties>
</file>