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<sst xmlns="http://schemas.openxmlformats.org/spreadsheetml/2006/main" count="143" uniqueCount="103">
  <si>
    <t>BARLEY / IBHALI</t>
  </si>
  <si>
    <t>Progressive/Okuqhubekayo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</si>
  <si>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</si>
  <si>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</si>
  <si>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</si>
  <si>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</si>
  <si>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</si>
  <si>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</si>
  <si>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</si>
  <si>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</si>
  <si>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</si>
  <si>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</si>
  <si>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</si>
  <si>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</si>
  <si>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</si>
  <si>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</si>
  <si>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</si>
  <si>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</si>
  <si>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</si>
  <si>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</si>
  <si>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</si>
  <si>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</si>
  <si>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</si>
  <si>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</si>
  <si>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</si>
  <si>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</si>
  <si>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</si>
  <si>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</si>
  <si>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</si>
  <si>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</si>
  <si>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</si>
  <si>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</si>
  <si>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</si>
  <si>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</si>
  <si>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</si>
  <si>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</si>
  <si>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</si>
  <si>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</si>
  <si>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</si>
  <si>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</si>
  <si>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</si>
  <si>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</si>
  <si>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</si>
  <si>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</si>
  <si>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</si>
  <si>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</si>
  <si>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</si>
  <si>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</si>
  <si>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</si>
  <si>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</si>
  <si>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</si>
  <si>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</si>
  <si>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</si>
  <si>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</si>
  <si>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</si>
  <si>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Barley equivalent.</t>
  </si>
  <si>
    <t>Okulinganiswa ibhali.</t>
  </si>
  <si>
    <t>Monthly announcement of information / Izimemezelo zemininingwane zanyangazonke (1)</t>
  </si>
  <si>
    <t>(g) Stock stored at: (6)</t>
  </si>
  <si>
    <t>(g) Isitokwe esibekwe e-: (6)</t>
  </si>
  <si>
    <t>(d) RSA Exports (5)</t>
  </si>
  <si>
    <t>(d) Okuthunyelwa yiRSA kwamanye amazwe (5)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</si>
  <si>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</si>
  <si>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</si>
  <si>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</si>
  <si>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</si>
  <si>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</si>
  <si>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</si>
  <si>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</si>
  <si>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</si>
  <si>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</si>
  <si>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</si>
  <si>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(h) Barley malt imported (ii)</t>
  </si>
  <si>
    <t>(h) Imvubelo yebhali ethengwe kwamanye amazwe (ii)</t>
  </si>
  <si>
    <t>ton/ithani</t>
  </si>
  <si>
    <t>1 October/Ku-Okthoba 2003</t>
  </si>
  <si>
    <t>English</t>
  </si>
  <si>
    <t>KuSeptemba 2004</t>
  </si>
  <si>
    <t>(Preliminary/Okokuqala)</t>
  </si>
  <si>
    <t>1 October/Ku-Okthoba 2004</t>
  </si>
  <si>
    <t>August 2004 (On request of the industry.)</t>
  </si>
  <si>
    <t>September 2004</t>
  </si>
  <si>
    <t>2004/2005 Year (October - September) / Unyaka ka-2004/2005 (Ku-Okthoba - KuSeptemba) (2)</t>
  </si>
  <si>
    <t xml:space="preserve">Desember 2004 </t>
  </si>
  <si>
    <t>KuDisemba 2004</t>
  </si>
  <si>
    <t>1 December/KuDisemba 2004</t>
  </si>
  <si>
    <t xml:space="preserve">The surplus/deficit figures are partly due to barley dispatched as animal feed but received </t>
  </si>
  <si>
    <t xml:space="preserve">and utilised as human barley and vice versa. </t>
  </si>
  <si>
    <t xml:space="preserve">             Izibalo ezingaphezulu/ezingaphansi ngakolunye uhlangothi zingenxa ibhali othunyelwe uje uga ukudla kwezilwane kodwa </t>
  </si>
  <si>
    <t xml:space="preserve"> wasetshenziselwa nje nga ukudla kwa ibhali kanye nge ndlela inye.</t>
  </si>
  <si>
    <t xml:space="preserve">January 2005 </t>
  </si>
  <si>
    <t>KuJanuwari 2005</t>
  </si>
  <si>
    <t>October 2004 - January 2005</t>
  </si>
  <si>
    <t>Ku-Okthoba 2004 - KuJanuwari 2005</t>
  </si>
  <si>
    <t>1 January/KuJanuwari 2005</t>
  </si>
  <si>
    <t>Ku-Okthoba 2003 - KuJanuwari 2004</t>
  </si>
  <si>
    <t>October 2003 - January 2004</t>
  </si>
  <si>
    <t>SMI-022005</t>
  </si>
  <si>
    <t>Ku-Agosti 2004 (Ngesicelo semboni.)</t>
  </si>
  <si>
    <t>31 December/KuDisemba 2004</t>
  </si>
  <si>
    <t>178 600</t>
  </si>
  <si>
    <t>31 January/KuJanuwari 2005</t>
  </si>
  <si>
    <t>31 January/KuJanuwari 2004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</si>
</sst>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5" fillId="0" borderId="13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172" fontId="7" fillId="0" borderId="25" xfId="0" applyNumberFormat="1" applyFont="1" applyFill="1" applyBorder="1" applyAlignment="1">
      <alignment/>
    </xf>
    <xf numFmtId="172" fontId="5" fillId="0" borderId="26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3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7" fillId="0" borderId="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0" fontId="8" fillId="0" borderId="35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8" fillId="0" borderId="32" xfId="0" applyFont="1" applyFill="1" applyBorder="1" applyAlignment="1" quotePrefix="1">
      <alignment/>
    </xf>
    <xf numFmtId="0" fontId="8" fillId="0" borderId="22" xfId="0" applyFont="1" applyFill="1" applyBorder="1" applyAlignment="1">
      <alignment horizontal="left"/>
    </xf>
    <xf numFmtId="172" fontId="7" fillId="0" borderId="37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left"/>
    </xf>
    <xf numFmtId="172" fontId="7" fillId="0" borderId="26" xfId="0" applyNumberFormat="1" applyFont="1" applyFill="1" applyBorder="1" applyAlignment="1">
      <alignment/>
    </xf>
    <xf numFmtId="0" fontId="8" fillId="0" borderId="3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31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72" fontId="5" fillId="0" borderId="38" xfId="0" applyNumberFormat="1" applyFont="1" applyFill="1" applyBorder="1" applyAlignment="1" quotePrefix="1">
      <alignment horizontal="center"/>
    </xf>
    <xf numFmtId="0" fontId="1" fillId="0" borderId="39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72" fontId="7" fillId="0" borderId="4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4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2" fontId="7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72" fontId="5" fillId="0" borderId="42" xfId="0" applyNumberFormat="1" applyFont="1" applyFill="1" applyBorder="1" applyAlignment="1" quotePrefix="1">
      <alignment horizontal="center"/>
    </xf>
    <xf numFmtId="0" fontId="1" fillId="0" borderId="4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2" fontId="3" fillId="0" borderId="43" xfId="0" applyNumberFormat="1" applyFont="1" applyFill="1" applyBorder="1" applyAlignment="1">
      <alignment/>
    </xf>
    <xf numFmtId="172" fontId="5" fillId="0" borderId="2" xfId="0" applyNumberFormat="1" applyFont="1" applyFill="1" applyBorder="1" applyAlignment="1" quotePrefix="1">
      <alignment horizontal="center"/>
    </xf>
    <xf numFmtId="172" fontId="4" fillId="0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2" fontId="4" fillId="0" borderId="3" xfId="0" applyNumberFormat="1" applyFont="1" applyFill="1" applyBorder="1" applyAlignment="1" quotePrefix="1">
      <alignment horizontal="center"/>
    </xf>
    <xf numFmtId="172" fontId="7" fillId="0" borderId="44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172" fontId="5" fillId="0" borderId="6" xfId="0" applyNumberFormat="1" applyFont="1" applyFill="1" applyBorder="1" applyAlignment="1" quotePrefix="1">
      <alignment horizontal="center"/>
    </xf>
    <xf numFmtId="1" fontId="3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right"/>
    </xf>
    <xf numFmtId="172" fontId="3" fillId="0" borderId="29" xfId="0" applyNumberFormat="1" applyFont="1" applyFill="1" applyBorder="1" applyAlignment="1">
      <alignment horizontal="right"/>
    </xf>
    <xf numFmtId="172" fontId="3" fillId="0" borderId="18" xfId="0" applyNumberFormat="1" applyFont="1" applyFill="1" applyBorder="1" applyAlignment="1">
      <alignment horizontal="right"/>
    </xf>
    <xf numFmtId="172" fontId="3" fillId="0" borderId="21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41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172" fontId="3" fillId="0" borderId="45" xfId="0" applyNumberFormat="1" applyFont="1" applyFill="1" applyBorder="1" applyAlignment="1">
      <alignment/>
    </xf>
    <xf numFmtId="172" fontId="3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30" xfId="0" applyNumberFormat="1" applyFont="1" applyFill="1" applyBorder="1" applyAlignment="1">
      <alignment/>
    </xf>
    <xf numFmtId="172" fontId="3" fillId="0" borderId="48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2" fontId="3" fillId="0" borderId="13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72" fontId="3" fillId="0" borderId="36" xfId="0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vertical="center"/>
    </xf>
    <xf numFmtId="172" fontId="3" fillId="0" borderId="7" xfId="0" applyNumberFormat="1" applyFont="1" applyFill="1" applyBorder="1" applyAlignment="1">
      <alignment vertical="center"/>
    </xf>
    <xf numFmtId="172" fontId="3" fillId="0" borderId="8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28" xfId="0" applyNumberFormat="1" applyFont="1" applyFill="1" applyBorder="1" applyAlignment="1">
      <alignment vertical="center"/>
    </xf>
    <xf numFmtId="172" fontId="3" fillId="0" borderId="49" xfId="0" applyNumberFormat="1" applyFont="1" applyFill="1" applyBorder="1" applyAlignment="1">
      <alignment vertical="center"/>
    </xf>
    <xf numFmtId="172" fontId="3" fillId="0" borderId="5" xfId="0" applyNumberFormat="1" applyFont="1" applyFill="1" applyBorder="1" applyAlignment="1">
      <alignment vertical="center"/>
    </xf>
    <xf numFmtId="172" fontId="3" fillId="0" borderId="33" xfId="0" applyNumberFormat="1" applyFont="1" applyFill="1" applyBorder="1" applyAlignment="1">
      <alignment vertical="center"/>
    </xf>
    <xf numFmtId="172" fontId="3" fillId="0" borderId="27" xfId="0" applyNumberFormat="1" applyFont="1" applyFill="1" applyBorder="1" applyAlignment="1">
      <alignment vertical="center"/>
    </xf>
    <xf numFmtId="172" fontId="3" fillId="0" borderId="50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/>
    </xf>
    <xf numFmtId="172" fontId="3" fillId="0" borderId="34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72" fontId="7" fillId="0" borderId="41" xfId="0" applyNumberFormat="1" applyFont="1" applyFill="1" applyBorder="1" applyAlignment="1">
      <alignment/>
    </xf>
    <xf numFmtId="172" fontId="7" fillId="0" borderId="43" xfId="0" applyNumberFormat="1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172" fontId="5" fillId="0" borderId="1" xfId="0" applyNumberFormat="1" applyFont="1" applyFill="1" applyBorder="1" applyAlignment="1" quotePrefix="1">
      <alignment horizontal="center"/>
    </xf>
    <xf numFmtId="172" fontId="3" fillId="0" borderId="51" xfId="0" applyNumberFormat="1" applyFont="1" applyFill="1" applyBorder="1" applyAlignment="1">
      <alignment horizontal="right"/>
    </xf>
    <xf numFmtId="172" fontId="3" fillId="0" borderId="52" xfId="0" applyNumberFormat="1" applyFont="1" applyFill="1" applyBorder="1" applyAlignment="1">
      <alignment/>
    </xf>
    <xf numFmtId="172" fontId="7" fillId="0" borderId="53" xfId="0" applyNumberFormat="1" applyFont="1" applyFill="1" applyBorder="1" applyAlignment="1">
      <alignment/>
    </xf>
    <xf numFmtId="172" fontId="7" fillId="0" borderId="54" xfId="0" applyNumberFormat="1" applyFont="1" applyFill="1" applyBorder="1" applyAlignment="1">
      <alignment/>
    </xf>
    <xf numFmtId="172" fontId="5" fillId="0" borderId="55" xfId="0" applyNumberFormat="1" applyFont="1" applyFill="1" applyBorder="1" applyAlignment="1" quotePrefix="1">
      <alignment horizontal="center"/>
    </xf>
    <xf numFmtId="172" fontId="7" fillId="0" borderId="52" xfId="0" applyNumberFormat="1" applyFont="1" applyFill="1" applyBorder="1" applyAlignment="1">
      <alignment/>
    </xf>
    <xf numFmtId="172" fontId="7" fillId="0" borderId="48" xfId="0" applyNumberFormat="1" applyFont="1" applyFill="1" applyBorder="1" applyAlignment="1">
      <alignment/>
    </xf>
    <xf numFmtId="172" fontId="7" fillId="0" borderId="56" xfId="0" applyNumberFormat="1" applyFont="1" applyFill="1" applyBorder="1" applyAlignment="1">
      <alignment/>
    </xf>
    <xf numFmtId="172" fontId="3" fillId="0" borderId="55" xfId="0" applyNumberFormat="1" applyFont="1" applyFill="1" applyBorder="1" applyAlignment="1">
      <alignment horizontal="right"/>
    </xf>
    <xf numFmtId="172" fontId="7" fillId="0" borderId="11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 vertical="center"/>
    </xf>
    <xf numFmtId="172" fontId="3" fillId="0" borderId="34" xfId="0" applyNumberFormat="1" applyFont="1" applyFill="1" applyBorder="1" applyAlignment="1">
      <alignment/>
    </xf>
    <xf numFmtId="172" fontId="3" fillId="0" borderId="57" xfId="0" applyNumberFormat="1" applyFont="1" applyFill="1" applyBorder="1" applyAlignment="1">
      <alignment vertical="center"/>
    </xf>
    <xf numFmtId="172" fontId="3" fillId="0" borderId="57" xfId="0" applyNumberFormat="1" applyFont="1" applyFill="1" applyBorder="1" applyAlignment="1">
      <alignment/>
    </xf>
    <xf numFmtId="172" fontId="3" fillId="0" borderId="22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 quotePrefix="1">
      <alignment horizontal="center"/>
    </xf>
    <xf numFmtId="0" fontId="5" fillId="0" borderId="42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 quotePrefix="1">
      <alignment horizontal="center"/>
    </xf>
    <xf numFmtId="172" fontId="7" fillId="0" borderId="57" xfId="0" applyNumberFormat="1" applyFont="1" applyFill="1" applyBorder="1" applyAlignment="1">
      <alignment/>
    </xf>
    <xf numFmtId="172" fontId="5" fillId="0" borderId="9" xfId="0" applyNumberFormat="1" applyFont="1" applyFill="1" applyBorder="1" applyAlignment="1" quotePrefix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right"/>
    </xf>
    <xf numFmtId="172" fontId="3" fillId="0" borderId="39" xfId="0" applyNumberFormat="1" applyFont="1" applyFill="1" applyBorder="1" applyAlignment="1">
      <alignment/>
    </xf>
    <xf numFmtId="172" fontId="3" fillId="0" borderId="58" xfId="0" applyNumberFormat="1" applyFont="1" applyFill="1" applyBorder="1" applyAlignment="1">
      <alignment/>
    </xf>
    <xf numFmtId="0" fontId="8" fillId="0" borderId="47" xfId="0" applyFont="1" applyFill="1" applyBorder="1" applyAlignment="1" quotePrefix="1">
      <alignment/>
    </xf>
    <xf numFmtId="0" fontId="8" fillId="0" borderId="47" xfId="0" applyFont="1" applyFill="1" applyBorder="1" applyAlignment="1" quotePrefix="1">
      <alignment horizontal="right"/>
    </xf>
    <xf numFmtId="0" fontId="2" fillId="0" borderId="4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41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39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7" fontId="3" fillId="0" borderId="40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 quotePrefix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 quotePrefix="1">
      <alignment horizontal="center"/>
    </xf>
    <xf numFmtId="172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8" fillId="0" borderId="41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18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9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552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55</xdr:row>
      <xdr:rowOff>0</xdr:rowOff>
    </xdr:from>
    <xdr:to>
      <xdr:col>12</xdr:col>
      <xdr:colOff>619125</xdr:colOff>
      <xdr:row>55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34925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55</xdr:row>
      <xdr:rowOff>0</xdr:rowOff>
    </xdr:from>
    <xdr:to>
      <xdr:col>12</xdr:col>
      <xdr:colOff>619125</xdr:colOff>
      <xdr:row>55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34925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1133475</xdr:colOff>
      <xdr:row>53</xdr:row>
      <xdr:rowOff>0</xdr:rowOff>
    </xdr:from>
    <xdr:to>
      <xdr:col>10</xdr:col>
      <xdr:colOff>1133475</xdr:colOff>
      <xdr:row>55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0111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1133475</xdr:colOff>
      <xdr:row>55</xdr:row>
      <xdr:rowOff>0</xdr:rowOff>
    </xdr:from>
    <xdr:to>
      <xdr:col>10</xdr:col>
      <xdr:colOff>904875</xdr:colOff>
      <xdr:row>55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1133475</xdr:colOff>
      <xdr:row>55</xdr:row>
      <xdr:rowOff>0</xdr:rowOff>
    </xdr:from>
    <xdr:to>
      <xdr:col>10</xdr:col>
      <xdr:colOff>904875</xdr:colOff>
      <xdr:row>55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1133475</xdr:colOff>
      <xdr:row>55</xdr:row>
      <xdr:rowOff>0</xdr:rowOff>
    </xdr:from>
    <xdr:to>
      <xdr:col>10</xdr:col>
      <xdr:colOff>904875</xdr:colOff>
      <xdr:row>55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4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8.421875" style="124" customWidth="1"/>
    <col min="2" max="2" width="2.8515625" style="124" customWidth="1"/>
    <col min="3" max="3" width="39.28125" style="124" customWidth="1"/>
    <col min="4" max="4" width="12.421875" style="124" customWidth="1"/>
    <col min="5" max="5" width="11.140625" style="124" customWidth="1"/>
    <col min="6" max="6" width="16.140625" style="124" customWidth="1"/>
    <col min="7" max="7" width="13.140625" style="124" customWidth="1"/>
    <col min="8" max="8" width="15.00390625" style="124" customWidth="1"/>
    <col min="9" max="10" width="15.421875" style="124" customWidth="1"/>
    <col min="11" max="11" width="17.00390625" style="124" customWidth="1"/>
    <col min="12" max="12" width="15.421875" style="124" customWidth="1"/>
    <col min="13" max="13" width="9.28125" style="124" customWidth="1"/>
    <col min="14" max="14" width="18.421875" style="124" customWidth="1"/>
    <col min="15" max="15" width="14.57421875" style="124" customWidth="1"/>
    <col min="16" max="16" width="15.421875" style="124" customWidth="1"/>
    <col min="17" max="17" width="68.421875" style="124" customWidth="1"/>
    <col min="18" max="18" width="2.00390625" style="124" customWidth="1"/>
    <col min="19" max="19" width="1.8515625" style="123" customWidth="1"/>
    <col min="20" max="20" width="0.9921875" style="123" customWidth="1"/>
    <col min="21" max="166" width="7.8515625" style="123" customWidth="1"/>
    <col min="167" max="16384" width="7.8515625" style="124" customWidth="1"/>
  </cols>
  <sheetData>
    <row r="1" spans="1:20" s="1" customFormat="1" ht="21" customHeight="1">
      <c r="A1" s="217"/>
      <c r="B1" s="218"/>
      <c r="C1" s="219"/>
      <c r="D1" s="210" t="s">
        <v>0</v>
      </c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 t="s">
        <v>97</v>
      </c>
      <c r="R1" s="213"/>
      <c r="S1" s="214"/>
      <c r="T1" s="148"/>
    </row>
    <row r="2" spans="1:20" s="1" customFormat="1" ht="21" customHeight="1">
      <c r="A2" s="220"/>
      <c r="B2" s="221"/>
      <c r="C2" s="222"/>
      <c r="D2" s="227" t="s">
        <v>57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15"/>
      <c r="R2" s="225"/>
      <c r="S2" s="226"/>
      <c r="T2" s="148"/>
    </row>
    <row r="3" spans="1:20" s="1" customFormat="1" ht="21" customHeight="1" thickBot="1">
      <c r="A3" s="220"/>
      <c r="B3" s="221"/>
      <c r="C3" s="222"/>
      <c r="D3" s="229" t="s">
        <v>82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15"/>
      <c r="R3" s="225"/>
      <c r="S3" s="226"/>
      <c r="T3" s="148"/>
    </row>
    <row r="4" spans="1:166" s="4" customFormat="1" ht="21" customHeight="1">
      <c r="A4" s="220"/>
      <c r="B4" s="221"/>
      <c r="C4" s="222"/>
      <c r="D4" s="231" t="s">
        <v>83</v>
      </c>
      <c r="E4" s="232"/>
      <c r="F4" s="233"/>
      <c r="G4" s="231" t="s">
        <v>90</v>
      </c>
      <c r="H4" s="232"/>
      <c r="I4" s="233"/>
      <c r="J4" s="234" t="s">
        <v>1</v>
      </c>
      <c r="K4" s="235"/>
      <c r="L4" s="235"/>
      <c r="M4" s="2"/>
      <c r="N4" s="234" t="s">
        <v>1</v>
      </c>
      <c r="O4" s="235"/>
      <c r="P4" s="235"/>
      <c r="Q4" s="215"/>
      <c r="R4" s="225"/>
      <c r="S4" s="22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20"/>
      <c r="B5" s="221"/>
      <c r="C5" s="222"/>
      <c r="D5" s="236" t="s">
        <v>84</v>
      </c>
      <c r="E5" s="237"/>
      <c r="F5" s="238"/>
      <c r="G5" s="236" t="s">
        <v>91</v>
      </c>
      <c r="H5" s="237"/>
      <c r="I5" s="238"/>
      <c r="J5" s="239" t="s">
        <v>92</v>
      </c>
      <c r="K5" s="237"/>
      <c r="L5" s="238"/>
      <c r="M5" s="5"/>
      <c r="N5" s="239" t="s">
        <v>96</v>
      </c>
      <c r="O5" s="237"/>
      <c r="P5" s="238"/>
      <c r="Q5" s="240">
        <v>38407</v>
      </c>
      <c r="R5" s="241"/>
      <c r="S5" s="24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20"/>
      <c r="B6" s="221"/>
      <c r="C6" s="222"/>
      <c r="D6" s="247"/>
      <c r="E6" s="248"/>
      <c r="F6" s="249"/>
      <c r="G6" s="247" t="s">
        <v>78</v>
      </c>
      <c r="H6" s="250"/>
      <c r="I6" s="248"/>
      <c r="J6" s="251" t="s">
        <v>93</v>
      </c>
      <c r="K6" s="252"/>
      <c r="L6" s="253"/>
      <c r="M6" s="7" t="s">
        <v>2</v>
      </c>
      <c r="N6" s="251" t="s">
        <v>95</v>
      </c>
      <c r="O6" s="252"/>
      <c r="P6" s="253"/>
      <c r="Q6" s="243"/>
      <c r="R6" s="241"/>
      <c r="S6" s="242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20"/>
      <c r="B7" s="221"/>
      <c r="C7" s="222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43"/>
      <c r="R7" s="241"/>
      <c r="S7" s="242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23"/>
      <c r="B8" s="224"/>
      <c r="C8" s="216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44"/>
      <c r="R8" s="245"/>
      <c r="S8" s="24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54" t="s">
        <v>76</v>
      </c>
      <c r="B9" s="255"/>
      <c r="C9" s="256"/>
      <c r="D9" s="257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4" t="s">
        <v>10</v>
      </c>
      <c r="R9" s="255"/>
      <c r="S9" s="25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59" t="s">
        <v>11</v>
      </c>
      <c r="B10" s="235"/>
      <c r="C10" s="235"/>
      <c r="D10" s="260" t="s">
        <v>85</v>
      </c>
      <c r="E10" s="261"/>
      <c r="F10" s="262"/>
      <c r="G10" s="260" t="s">
        <v>94</v>
      </c>
      <c r="H10" s="261"/>
      <c r="I10" s="262"/>
      <c r="J10" s="260" t="s">
        <v>79</v>
      </c>
      <c r="K10" s="261"/>
      <c r="L10" s="262"/>
      <c r="M10" s="17"/>
      <c r="N10" s="260" t="s">
        <v>75</v>
      </c>
      <c r="O10" s="263"/>
      <c r="P10" s="264"/>
      <c r="Q10" s="265" t="s">
        <v>12</v>
      </c>
      <c r="R10" s="265"/>
      <c r="S10" s="266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13</v>
      </c>
      <c r="B11" s="19"/>
      <c r="C11" s="19"/>
      <c r="D11" s="149">
        <v>219.4</v>
      </c>
      <c r="E11" s="150">
        <v>18.2</v>
      </c>
      <c r="F11" s="22">
        <f>SUM(D11:E11)</f>
        <v>237.6</v>
      </c>
      <c r="G11" s="21">
        <f>+D40</f>
        <v>219.9</v>
      </c>
      <c r="H11" s="21">
        <f>+E40</f>
        <v>20</v>
      </c>
      <c r="I11" s="127">
        <f>SUM(G11:H11)</f>
        <v>239.9</v>
      </c>
      <c r="J11" s="20">
        <v>97.2</v>
      </c>
      <c r="K11" s="21">
        <v>4.3</v>
      </c>
      <c r="L11" s="22">
        <f>SUM(J11:K11)</f>
        <v>101.5</v>
      </c>
      <c r="M11" s="131">
        <f>ROUND(L11-P11,2)/P11*100</f>
        <v>29.795396419437342</v>
      </c>
      <c r="N11" s="20">
        <v>75</v>
      </c>
      <c r="O11" s="21">
        <v>3.2</v>
      </c>
      <c r="P11" s="22">
        <f>SUM(N11:O11)</f>
        <v>78.2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25"/>
      <c r="E12" s="25"/>
      <c r="F12" s="25"/>
      <c r="G12" s="25"/>
      <c r="H12" s="25"/>
      <c r="I12" s="25"/>
      <c r="J12" s="235" t="s">
        <v>1</v>
      </c>
      <c r="K12" s="235"/>
      <c r="L12" s="235"/>
      <c r="M12" s="26"/>
      <c r="N12" s="235" t="s">
        <v>1</v>
      </c>
      <c r="O12" s="235"/>
      <c r="P12" s="235"/>
      <c r="Q12" s="23"/>
      <c r="S12" s="24"/>
    </row>
    <row r="13" spans="1:19" s="8" customFormat="1" ht="21" customHeight="1">
      <c r="A13" s="18"/>
      <c r="B13" s="19"/>
      <c r="C13" s="19"/>
      <c r="D13" s="27"/>
      <c r="E13" s="27"/>
      <c r="F13" s="27"/>
      <c r="G13" s="27"/>
      <c r="H13" s="27"/>
      <c r="I13" s="27"/>
      <c r="J13" s="238" t="s">
        <v>92</v>
      </c>
      <c r="K13" s="237"/>
      <c r="L13" s="238"/>
      <c r="M13" s="28"/>
      <c r="N13" s="238" t="s">
        <v>96</v>
      </c>
      <c r="O13" s="237"/>
      <c r="P13" s="238"/>
      <c r="Q13" s="23"/>
      <c r="S13" s="24"/>
    </row>
    <row r="14" spans="1:166" s="4" customFormat="1" ht="21" customHeight="1" thickBot="1">
      <c r="A14" s="29"/>
      <c r="B14" s="3"/>
      <c r="C14" s="3"/>
      <c r="D14" s="248"/>
      <c r="E14" s="248"/>
      <c r="F14" s="248"/>
      <c r="G14" s="6"/>
      <c r="H14" s="6"/>
      <c r="I14" s="6"/>
      <c r="J14" s="253" t="s">
        <v>93</v>
      </c>
      <c r="K14" s="252"/>
      <c r="L14" s="253"/>
      <c r="M14" s="30"/>
      <c r="N14" s="253" t="s">
        <v>95</v>
      </c>
      <c r="O14" s="252"/>
      <c r="P14" s="253"/>
      <c r="Q14" s="28"/>
      <c r="R14" s="31"/>
      <c r="S14" s="3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15</v>
      </c>
      <c r="B15" s="33"/>
      <c r="C15" s="33"/>
      <c r="D15" s="169">
        <f>SUM(D16:D17)</f>
        <v>25</v>
      </c>
      <c r="E15" s="170">
        <f>SUM(E16:E17)</f>
        <v>1.9</v>
      </c>
      <c r="F15" s="34">
        <f>SUM(D15:E15)</f>
        <v>26.9</v>
      </c>
      <c r="G15" s="169">
        <f>SUM(G16:G17)</f>
        <v>10.8</v>
      </c>
      <c r="H15" s="170">
        <f>SUM(H16:H17)</f>
        <v>0.2</v>
      </c>
      <c r="I15" s="34">
        <f>SUM(G15:H15)</f>
        <v>11</v>
      </c>
      <c r="J15" s="171">
        <f>J16+J17</f>
        <v>205.7</v>
      </c>
      <c r="K15" s="25">
        <f>K16+K17</f>
        <v>17</v>
      </c>
      <c r="L15" s="35">
        <f>SUM(J15:K15)</f>
        <v>222.7</v>
      </c>
      <c r="M15" s="172" t="s">
        <v>16</v>
      </c>
      <c r="N15" s="171">
        <f>N16+N17</f>
        <v>292.8</v>
      </c>
      <c r="O15" s="25">
        <f>O16+O17</f>
        <v>9.2</v>
      </c>
      <c r="P15" s="35">
        <f>SUM(N15:O15)</f>
        <v>302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36" t="s">
        <v>62</v>
      </c>
      <c r="C16" s="37"/>
      <c r="D16" s="151">
        <v>8.6</v>
      </c>
      <c r="E16" s="152">
        <v>1.9</v>
      </c>
      <c r="F16" s="190">
        <f>SUM(D16:E16)</f>
        <v>10.5</v>
      </c>
      <c r="G16" s="151">
        <v>1</v>
      </c>
      <c r="H16" s="152">
        <v>0.2</v>
      </c>
      <c r="I16" s="190">
        <f>SUM(G16:H16)</f>
        <v>1.2</v>
      </c>
      <c r="J16" s="151">
        <v>161.6</v>
      </c>
      <c r="K16" s="152">
        <v>17</v>
      </c>
      <c r="L16" s="38">
        <f>SUM(J16:K16)</f>
        <v>178.6</v>
      </c>
      <c r="M16" s="173">
        <f>ROUND(L16-P16,2)/P16*100</f>
        <v>-23.18279569892473</v>
      </c>
      <c r="N16" s="151">
        <v>223.3</v>
      </c>
      <c r="O16" s="152">
        <v>9.2</v>
      </c>
      <c r="P16" s="38">
        <f>SUM(N16:O16)</f>
        <v>232.5</v>
      </c>
      <c r="Q16" s="39"/>
      <c r="R16" s="40" t="s">
        <v>63</v>
      </c>
      <c r="S16" s="4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42" t="s">
        <v>18</v>
      </c>
      <c r="C17" s="43"/>
      <c r="D17" s="153">
        <v>16.4</v>
      </c>
      <c r="E17" s="154">
        <v>0</v>
      </c>
      <c r="F17" s="189">
        <f>SUM(D17:E17)</f>
        <v>16.4</v>
      </c>
      <c r="G17" s="153">
        <v>9.8</v>
      </c>
      <c r="H17" s="154">
        <v>0</v>
      </c>
      <c r="I17" s="189">
        <f>SUM(G17:H17)</f>
        <v>9.8</v>
      </c>
      <c r="J17" s="153">
        <v>44.1</v>
      </c>
      <c r="K17" s="154">
        <v>0</v>
      </c>
      <c r="L17" s="202">
        <f>SUM(J17:K17)</f>
        <v>44.1</v>
      </c>
      <c r="M17" s="203" t="s">
        <v>16</v>
      </c>
      <c r="N17" s="153">
        <v>69.5</v>
      </c>
      <c r="O17" s="154">
        <v>0</v>
      </c>
      <c r="P17" s="202">
        <f>SUM(N17:O17)</f>
        <v>69.5</v>
      </c>
      <c r="Q17" s="47"/>
      <c r="R17" s="48" t="s">
        <v>19</v>
      </c>
      <c r="S17" s="4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55"/>
      <c r="E18" s="155"/>
      <c r="F18" s="49"/>
      <c r="G18" s="155"/>
      <c r="H18" s="155"/>
      <c r="I18" s="49"/>
      <c r="J18" s="155"/>
      <c r="K18" s="155"/>
      <c r="L18" s="49"/>
      <c r="M18" s="50"/>
      <c r="N18" s="155"/>
      <c r="O18" s="155"/>
      <c r="P18" s="51"/>
      <c r="Q18" s="52"/>
      <c r="R18" s="52"/>
      <c r="S18" s="4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20</v>
      </c>
      <c r="B19" s="53"/>
      <c r="C19" s="33"/>
      <c r="D19" s="149">
        <f>SUM(D21:D25)</f>
        <v>21.4</v>
      </c>
      <c r="E19" s="156">
        <f>SUM(E21:E25)</f>
        <v>1.2000000000000002</v>
      </c>
      <c r="F19" s="56">
        <f>SUM(D19:E19)</f>
        <v>22.599999999999998</v>
      </c>
      <c r="G19" s="149">
        <f>SUM(G21:G25)</f>
        <v>25.5</v>
      </c>
      <c r="H19" s="156">
        <f>SUM(H21:H25)</f>
        <v>1.2</v>
      </c>
      <c r="I19" s="56">
        <f>SUM(G19:H19)</f>
        <v>26.7</v>
      </c>
      <c r="J19" s="149">
        <f>SUM(J21:J25)</f>
        <v>94.7</v>
      </c>
      <c r="K19" s="156">
        <f>SUM(K21:K25)</f>
        <v>3.4000000000000004</v>
      </c>
      <c r="L19" s="56">
        <f>SUM(J19:K19)</f>
        <v>98.10000000000001</v>
      </c>
      <c r="M19" s="132">
        <f>ROUND((L19-P19)/(P19)*(100),2)</f>
        <v>4.14</v>
      </c>
      <c r="N19" s="149">
        <f>SUM(N21:N25)</f>
        <v>91.10000000000001</v>
      </c>
      <c r="O19" s="156">
        <f>SUM(O21:O25)</f>
        <v>3.0999999999999996</v>
      </c>
      <c r="P19" s="56">
        <f aca="true" t="shared" si="0" ref="P19:P25">SUM(N19:O19)</f>
        <v>94.2</v>
      </c>
      <c r="Q19" s="23"/>
      <c r="R19" s="23"/>
      <c r="S19" s="24" t="s">
        <v>21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57" t="s">
        <v>22</v>
      </c>
      <c r="C20" s="58"/>
      <c r="D20" s="157">
        <f>SUM(D21:D22)</f>
        <v>21.2</v>
      </c>
      <c r="E20" s="158">
        <f>SUM(E21:E22)</f>
        <v>0.9</v>
      </c>
      <c r="F20" s="34">
        <f>SUM(D20:E20)</f>
        <v>22.099999999999998</v>
      </c>
      <c r="G20" s="157">
        <f>SUM(G21:G22)</f>
        <v>24.9</v>
      </c>
      <c r="H20" s="158">
        <f>SUM(H21:H22)</f>
        <v>0.6000000000000001</v>
      </c>
      <c r="I20" s="34">
        <f>SUM(G20:H20)</f>
        <v>25.5</v>
      </c>
      <c r="J20" s="157">
        <f>SUM(J21:J22)</f>
        <v>93.7</v>
      </c>
      <c r="K20" s="158">
        <f>SUM(K21:K22)</f>
        <v>2.4000000000000004</v>
      </c>
      <c r="L20" s="34">
        <f>SUM(J20:K20)</f>
        <v>96.10000000000001</v>
      </c>
      <c r="M20" s="133">
        <f>ROUND(L20-P20,2)/P20*100</f>
        <v>5.37280701754386</v>
      </c>
      <c r="N20" s="157">
        <f>SUM(N21:N22)</f>
        <v>89.8</v>
      </c>
      <c r="O20" s="158">
        <f>SUM(O21:O22)</f>
        <v>1.4</v>
      </c>
      <c r="P20" s="34">
        <f t="shared" si="0"/>
        <v>91.2</v>
      </c>
      <c r="Q20" s="59"/>
      <c r="R20" s="60" t="s">
        <v>23</v>
      </c>
      <c r="S20" s="24"/>
      <c r="T20" s="8"/>
      <c r="U20" s="61"/>
      <c r="V20" s="61"/>
      <c r="W20" s="61"/>
      <c r="X20" s="61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62"/>
      <c r="C21" s="36" t="s">
        <v>24</v>
      </c>
      <c r="D21" s="151">
        <v>21.2</v>
      </c>
      <c r="E21" s="152">
        <v>0.1</v>
      </c>
      <c r="F21" s="190">
        <f>SUM(D21:E21)</f>
        <v>21.3</v>
      </c>
      <c r="G21" s="151">
        <v>24.9</v>
      </c>
      <c r="H21" s="152">
        <v>0.2</v>
      </c>
      <c r="I21" s="190">
        <f>SUM(G21:H21)</f>
        <v>25.099999999999998</v>
      </c>
      <c r="J21" s="151">
        <v>93.7</v>
      </c>
      <c r="K21" s="152">
        <v>0.8</v>
      </c>
      <c r="L21" s="190">
        <f>SUM(J21:K21)</f>
        <v>94.5</v>
      </c>
      <c r="M21" s="134">
        <f>ROUND(L21-P21,2)/P21*100</f>
        <v>4.651162790697675</v>
      </c>
      <c r="N21" s="151">
        <v>89.8</v>
      </c>
      <c r="O21" s="152">
        <v>0.5</v>
      </c>
      <c r="P21" s="38">
        <f>SUM(N21:O21)</f>
        <v>90.3</v>
      </c>
      <c r="Q21" s="40" t="s">
        <v>25</v>
      </c>
      <c r="R21" s="63"/>
      <c r="S21" s="4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64"/>
      <c r="C22" s="65" t="s">
        <v>26</v>
      </c>
      <c r="D22" s="159">
        <v>0</v>
      </c>
      <c r="E22" s="160">
        <v>0.8</v>
      </c>
      <c r="F22" s="191">
        <f>E22+D22</f>
        <v>0.8</v>
      </c>
      <c r="G22" s="159">
        <v>0</v>
      </c>
      <c r="H22" s="160">
        <v>0.4</v>
      </c>
      <c r="I22" s="191">
        <f>H22+G22</f>
        <v>0.4</v>
      </c>
      <c r="J22" s="159">
        <v>0</v>
      </c>
      <c r="K22" s="160">
        <v>1.6</v>
      </c>
      <c r="L22" s="191">
        <f>K22+J22</f>
        <v>1.6</v>
      </c>
      <c r="M22" s="135">
        <f>ROUND(L22-P22,2)/P22*100</f>
        <v>77.77777777777777</v>
      </c>
      <c r="N22" s="159">
        <v>0</v>
      </c>
      <c r="O22" s="160">
        <v>0.9</v>
      </c>
      <c r="P22" s="45">
        <f>O22+N22</f>
        <v>0.9</v>
      </c>
      <c r="Q22" s="66" t="s">
        <v>27</v>
      </c>
      <c r="R22" s="67"/>
      <c r="S22" s="4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68" t="s">
        <v>28</v>
      </c>
      <c r="C23" s="69"/>
      <c r="D23" s="161">
        <v>0.2</v>
      </c>
      <c r="E23" s="162">
        <v>0.2</v>
      </c>
      <c r="F23" s="187">
        <f>SUM(D23:E23)</f>
        <v>0.4</v>
      </c>
      <c r="G23" s="161">
        <v>0.6</v>
      </c>
      <c r="H23" s="162">
        <v>0.4</v>
      </c>
      <c r="I23" s="187">
        <f>SUM(G23:H23)</f>
        <v>1</v>
      </c>
      <c r="J23" s="161">
        <v>0.9</v>
      </c>
      <c r="K23" s="162">
        <v>0.7</v>
      </c>
      <c r="L23" s="192">
        <f>SUM(J23:K23)</f>
        <v>1.6</v>
      </c>
      <c r="M23" s="134">
        <f>ROUND(L23-P23,2)/P23*100</f>
        <v>100</v>
      </c>
      <c r="N23" s="161">
        <v>0.4</v>
      </c>
      <c r="O23" s="162">
        <v>0.4</v>
      </c>
      <c r="P23" s="70">
        <f t="shared" si="0"/>
        <v>0.8</v>
      </c>
      <c r="Q23" s="52"/>
      <c r="R23" s="67" t="s">
        <v>29</v>
      </c>
      <c r="S23" s="4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68" t="s">
        <v>71</v>
      </c>
      <c r="C24" s="69"/>
      <c r="D24" s="161">
        <v>0</v>
      </c>
      <c r="E24" s="162">
        <v>0.1</v>
      </c>
      <c r="F24" s="187">
        <f>SUM(D24:E24)</f>
        <v>0.1</v>
      </c>
      <c r="G24" s="161">
        <v>0</v>
      </c>
      <c r="H24" s="162">
        <v>0.2</v>
      </c>
      <c r="I24" s="192">
        <f>SUM(G24:H24)</f>
        <v>0.2</v>
      </c>
      <c r="J24" s="161">
        <v>0.1</v>
      </c>
      <c r="K24" s="162">
        <v>0.3</v>
      </c>
      <c r="L24" s="192">
        <f>SUM(J24:K24)</f>
        <v>0.4</v>
      </c>
      <c r="M24" s="186">
        <f>ROUND((L24-P24)/(P24)*(100),2)</f>
        <v>-81.82</v>
      </c>
      <c r="N24" s="161">
        <v>0.9</v>
      </c>
      <c r="O24" s="162">
        <v>1.3</v>
      </c>
      <c r="P24" s="71">
        <f t="shared" si="0"/>
        <v>2.2</v>
      </c>
      <c r="Q24" s="72"/>
      <c r="R24" s="67" t="s">
        <v>30</v>
      </c>
      <c r="S24" s="4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73" t="s">
        <v>31</v>
      </c>
      <c r="C25" s="74"/>
      <c r="D25" s="153">
        <v>0</v>
      </c>
      <c r="E25" s="154">
        <v>0</v>
      </c>
      <c r="F25" s="193">
        <f>SUM(D25:E25)</f>
        <v>0</v>
      </c>
      <c r="G25" s="153">
        <v>0</v>
      </c>
      <c r="H25" s="154">
        <v>0</v>
      </c>
      <c r="I25" s="193">
        <f>SUM(G25:H25)</f>
        <v>0</v>
      </c>
      <c r="J25" s="153">
        <v>0</v>
      </c>
      <c r="K25" s="154">
        <v>0</v>
      </c>
      <c r="L25" s="193">
        <f>SUM(J25:K25)</f>
        <v>0</v>
      </c>
      <c r="M25" s="137">
        <v>0</v>
      </c>
      <c r="N25" s="153">
        <v>0</v>
      </c>
      <c r="O25" s="154">
        <v>0</v>
      </c>
      <c r="P25" s="75">
        <f t="shared" si="0"/>
        <v>0</v>
      </c>
      <c r="Q25" s="76"/>
      <c r="R25" s="77" t="s">
        <v>32</v>
      </c>
      <c r="S25" s="4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78"/>
      <c r="E26" s="78"/>
      <c r="F26" s="78"/>
      <c r="G26" s="78"/>
      <c r="H26" s="78"/>
      <c r="I26" s="78"/>
      <c r="J26" s="78"/>
      <c r="K26" s="78"/>
      <c r="L26" s="78"/>
      <c r="M26" s="79"/>
      <c r="N26" s="78"/>
      <c r="O26" s="78"/>
      <c r="P26" s="78"/>
      <c r="Q26" s="23"/>
      <c r="R26" s="23"/>
      <c r="S26" s="2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60</v>
      </c>
      <c r="B27" s="33"/>
      <c r="C27" s="33"/>
      <c r="D27" s="139">
        <f>SUM(D28+D31)</f>
        <v>0</v>
      </c>
      <c r="E27" s="112">
        <f>SUM(E28+E31)</f>
        <v>0</v>
      </c>
      <c r="F27" s="34">
        <f aca="true" t="shared" si="1" ref="F27:F33">SUM(D27:E27)</f>
        <v>0</v>
      </c>
      <c r="G27" s="139">
        <f>SUM(G28+G31)</f>
        <v>0.6</v>
      </c>
      <c r="H27" s="112">
        <f>SUM(H28+H31)</f>
        <v>0</v>
      </c>
      <c r="I27" s="34">
        <f aca="true" t="shared" si="2" ref="I27:I33">SUM(G27:H27)</f>
        <v>0.6</v>
      </c>
      <c r="J27" s="139">
        <f>SUM(J28+J31)</f>
        <v>0.6</v>
      </c>
      <c r="K27" s="112">
        <f>SUM(K28+K31)</f>
        <v>0</v>
      </c>
      <c r="L27" s="34">
        <f aca="true" t="shared" si="3" ref="L27:L33">SUM(J27:K27)</f>
        <v>0.6</v>
      </c>
      <c r="M27" s="109" t="s">
        <v>16</v>
      </c>
      <c r="N27" s="139">
        <f>SUM(N28+N31)</f>
        <v>0</v>
      </c>
      <c r="O27" s="112">
        <f>SUM(O28+O31)</f>
        <v>0</v>
      </c>
      <c r="P27" s="34">
        <f aca="true" t="shared" si="4" ref="P27:P33">SUM(N27:O27)</f>
        <v>0</v>
      </c>
      <c r="Q27" s="61"/>
      <c r="R27" s="61"/>
      <c r="S27" s="80" t="s">
        <v>61</v>
      </c>
      <c r="T27" s="8"/>
      <c r="U27" s="23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57" t="s">
        <v>64</v>
      </c>
      <c r="C28" s="81"/>
      <c r="D28" s="139">
        <f>SUM(D29:D30)</f>
        <v>0</v>
      </c>
      <c r="E28" s="112">
        <f>SUM(E29:E30)</f>
        <v>0</v>
      </c>
      <c r="F28" s="35">
        <f t="shared" si="1"/>
        <v>0</v>
      </c>
      <c r="G28" s="139">
        <f>SUM(G29:G30)</f>
        <v>0.6</v>
      </c>
      <c r="H28" s="112">
        <f>SUM(H29:H30)</f>
        <v>0</v>
      </c>
      <c r="I28" s="35">
        <f t="shared" si="2"/>
        <v>0.6</v>
      </c>
      <c r="J28" s="139">
        <f>SUM(J29:J30)</f>
        <v>0.6</v>
      </c>
      <c r="K28" s="112">
        <f>SUM(K29:K30)</f>
        <v>0</v>
      </c>
      <c r="L28" s="35">
        <f t="shared" si="3"/>
        <v>0.6</v>
      </c>
      <c r="M28" s="46" t="s">
        <v>16</v>
      </c>
      <c r="N28" s="139">
        <f>SUM(N29:N30)</f>
        <v>0</v>
      </c>
      <c r="O28" s="112">
        <f>SUM(O29:O30)</f>
        <v>0</v>
      </c>
      <c r="P28" s="35">
        <f t="shared" si="4"/>
        <v>0</v>
      </c>
      <c r="Q28" s="82"/>
      <c r="R28" s="83" t="s">
        <v>65</v>
      </c>
      <c r="S28" s="24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84"/>
      <c r="C29" s="85" t="s">
        <v>33</v>
      </c>
      <c r="D29" s="140">
        <v>0</v>
      </c>
      <c r="E29" s="141">
        <v>0</v>
      </c>
      <c r="F29" s="86">
        <f t="shared" si="1"/>
        <v>0</v>
      </c>
      <c r="G29" s="140">
        <v>0.6</v>
      </c>
      <c r="H29" s="141">
        <v>0</v>
      </c>
      <c r="I29" s="86">
        <f t="shared" si="2"/>
        <v>0.6</v>
      </c>
      <c r="J29" s="140">
        <v>0.6</v>
      </c>
      <c r="K29" s="141">
        <v>0</v>
      </c>
      <c r="L29" s="86">
        <f t="shared" si="3"/>
        <v>0.6</v>
      </c>
      <c r="M29" s="129" t="s">
        <v>16</v>
      </c>
      <c r="N29" s="140">
        <v>0</v>
      </c>
      <c r="O29" s="141">
        <v>0</v>
      </c>
      <c r="P29" s="86">
        <f t="shared" si="4"/>
        <v>0</v>
      </c>
      <c r="Q29" s="87" t="s">
        <v>34</v>
      </c>
      <c r="R29" s="88"/>
      <c r="S29" s="4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84"/>
      <c r="C30" s="89" t="s">
        <v>35</v>
      </c>
      <c r="D30" s="142">
        <v>0</v>
      </c>
      <c r="E30" s="143">
        <v>0</v>
      </c>
      <c r="F30" s="90">
        <f t="shared" si="1"/>
        <v>0</v>
      </c>
      <c r="G30" s="142">
        <v>0</v>
      </c>
      <c r="H30" s="143">
        <v>0</v>
      </c>
      <c r="I30" s="90">
        <f t="shared" si="2"/>
        <v>0</v>
      </c>
      <c r="J30" s="142">
        <v>0</v>
      </c>
      <c r="K30" s="143">
        <v>0</v>
      </c>
      <c r="L30" s="90">
        <f t="shared" si="3"/>
        <v>0</v>
      </c>
      <c r="M30" s="98" t="s">
        <v>16</v>
      </c>
      <c r="N30" s="142">
        <v>0</v>
      </c>
      <c r="O30" s="143">
        <v>0</v>
      </c>
      <c r="P30" s="90">
        <f t="shared" si="4"/>
        <v>0</v>
      </c>
      <c r="Q30" s="66" t="s">
        <v>36</v>
      </c>
      <c r="R30" s="91"/>
      <c r="S30" s="4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68" t="s">
        <v>37</v>
      </c>
      <c r="C31" s="92"/>
      <c r="D31" s="144">
        <f>SUM(D32:D33)</f>
        <v>0</v>
      </c>
      <c r="E31" s="145">
        <f>SUM(E32:E33)</f>
        <v>0</v>
      </c>
      <c r="F31" s="71">
        <f t="shared" si="1"/>
        <v>0</v>
      </c>
      <c r="G31" s="144">
        <f>SUM(G32:G33)</f>
        <v>0</v>
      </c>
      <c r="H31" s="145">
        <f>SUM(H32:H33)</f>
        <v>0</v>
      </c>
      <c r="I31" s="71">
        <f t="shared" si="2"/>
        <v>0</v>
      </c>
      <c r="J31" s="144">
        <f>SUM(J32:J33)</f>
        <v>0</v>
      </c>
      <c r="K31" s="145">
        <f>SUM(K32:K33)</f>
        <v>0</v>
      </c>
      <c r="L31" s="71">
        <f t="shared" si="3"/>
        <v>0</v>
      </c>
      <c r="M31" s="46" t="s">
        <v>16</v>
      </c>
      <c r="N31" s="144">
        <f>SUM(N32:N33)</f>
        <v>0</v>
      </c>
      <c r="O31" s="145">
        <f>SUM(O32:O33)</f>
        <v>0</v>
      </c>
      <c r="P31" s="71">
        <f t="shared" si="4"/>
        <v>0</v>
      </c>
      <c r="Q31" s="93"/>
      <c r="R31" s="67" t="s">
        <v>38</v>
      </c>
      <c r="S31" s="4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84"/>
      <c r="C32" s="85" t="s">
        <v>39</v>
      </c>
      <c r="D32" s="140">
        <v>0</v>
      </c>
      <c r="E32" s="141">
        <v>0</v>
      </c>
      <c r="F32" s="86">
        <f t="shared" si="1"/>
        <v>0</v>
      </c>
      <c r="G32" s="140">
        <v>0</v>
      </c>
      <c r="H32" s="141">
        <v>0</v>
      </c>
      <c r="I32" s="86">
        <f t="shared" si="2"/>
        <v>0</v>
      </c>
      <c r="J32" s="140">
        <v>0</v>
      </c>
      <c r="K32" s="141">
        <v>0</v>
      </c>
      <c r="L32" s="86">
        <f t="shared" si="3"/>
        <v>0</v>
      </c>
      <c r="M32" s="129" t="s">
        <v>16</v>
      </c>
      <c r="N32" s="140">
        <v>0</v>
      </c>
      <c r="O32" s="141">
        <v>0</v>
      </c>
      <c r="P32" s="86">
        <f t="shared" si="4"/>
        <v>0</v>
      </c>
      <c r="Q32" s="87" t="s">
        <v>40</v>
      </c>
      <c r="R32" s="94"/>
      <c r="S32" s="4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 thickBot="1">
      <c r="A33" s="18"/>
      <c r="B33" s="208"/>
      <c r="C33" s="89" t="s">
        <v>41</v>
      </c>
      <c r="D33" s="206">
        <v>0</v>
      </c>
      <c r="E33" s="207">
        <v>0</v>
      </c>
      <c r="F33" s="75">
        <f t="shared" si="1"/>
        <v>0</v>
      </c>
      <c r="G33" s="206">
        <v>0</v>
      </c>
      <c r="H33" s="207">
        <v>0</v>
      </c>
      <c r="I33" s="75">
        <f t="shared" si="2"/>
        <v>0</v>
      </c>
      <c r="J33" s="206">
        <v>0</v>
      </c>
      <c r="K33" s="207">
        <v>0</v>
      </c>
      <c r="L33" s="75">
        <f t="shared" si="3"/>
        <v>0</v>
      </c>
      <c r="M33" s="201" t="s">
        <v>16</v>
      </c>
      <c r="N33" s="206">
        <v>0</v>
      </c>
      <c r="O33" s="207">
        <v>0</v>
      </c>
      <c r="P33" s="75">
        <f t="shared" si="4"/>
        <v>0</v>
      </c>
      <c r="Q33" s="66" t="s">
        <v>42</v>
      </c>
      <c r="R33" s="209"/>
      <c r="S33" s="4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69"/>
      <c r="C34" s="6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49"/>
      <c r="O34" s="49"/>
      <c r="P34" s="51"/>
      <c r="Q34" s="52"/>
      <c r="R34" s="52"/>
      <c r="S34" s="4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21" customHeight="1">
      <c r="A35" s="95" t="s">
        <v>43</v>
      </c>
      <c r="B35" s="19"/>
      <c r="C35" s="19"/>
      <c r="D35" s="174">
        <f aca="true" t="shared" si="5" ref="D35:L35">SUM(D36:D37)</f>
        <v>3.1</v>
      </c>
      <c r="E35" s="146">
        <f t="shared" si="5"/>
        <v>-1.0999999999999999</v>
      </c>
      <c r="F35" s="175">
        <f t="shared" si="5"/>
        <v>2</v>
      </c>
      <c r="G35" s="174">
        <f>SUM(G36:G37)</f>
        <v>-0.49999999999999994</v>
      </c>
      <c r="H35" s="146">
        <f>SUM(H36:H37)</f>
        <v>-0.1</v>
      </c>
      <c r="I35" s="175">
        <f t="shared" si="5"/>
        <v>-0.5999999999999999</v>
      </c>
      <c r="J35" s="174">
        <f>SUM(J36:J37)</f>
        <v>2.5</v>
      </c>
      <c r="K35" s="146">
        <f>SUM(K36:K37)</f>
        <v>-1.2</v>
      </c>
      <c r="L35" s="176">
        <f t="shared" si="5"/>
        <v>1.3000000000000003</v>
      </c>
      <c r="M35" s="177" t="s">
        <v>16</v>
      </c>
      <c r="N35" s="174">
        <f>SUM(N36:N37)</f>
        <v>1.8</v>
      </c>
      <c r="O35" s="146">
        <f>SUM(O36:O37)</f>
        <v>-0.6</v>
      </c>
      <c r="P35" s="176">
        <f>SUM(P36:P37)</f>
        <v>1.2000000000000002</v>
      </c>
      <c r="Q35" s="23"/>
      <c r="R35" s="23"/>
      <c r="S35" s="24" t="s">
        <v>44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8"/>
      <c r="B36" s="36" t="s">
        <v>45</v>
      </c>
      <c r="C36" s="37"/>
      <c r="D36" s="161">
        <v>-0.1</v>
      </c>
      <c r="E36" s="162">
        <v>0.1</v>
      </c>
      <c r="F36" s="165">
        <f>SUM(D36:E36)</f>
        <v>0</v>
      </c>
      <c r="G36" s="161">
        <v>0.2</v>
      </c>
      <c r="H36" s="162">
        <v>0</v>
      </c>
      <c r="I36" s="165">
        <f>SUM(G36:H36)</f>
        <v>0.2</v>
      </c>
      <c r="J36" s="161">
        <v>0.3</v>
      </c>
      <c r="K36" s="162">
        <v>0.2</v>
      </c>
      <c r="L36" s="70">
        <f>SUM(J36:K36)</f>
        <v>0.5</v>
      </c>
      <c r="M36" s="113" t="s">
        <v>16</v>
      </c>
      <c r="N36" s="161">
        <v>0.3</v>
      </c>
      <c r="O36" s="162">
        <v>0.1</v>
      </c>
      <c r="P36" s="70">
        <f>SUM(N36:O36)</f>
        <v>0.4</v>
      </c>
      <c r="Q36" s="39"/>
      <c r="R36" s="40" t="s">
        <v>46</v>
      </c>
      <c r="S36" s="4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 thickBot="1">
      <c r="A37" s="18"/>
      <c r="B37" s="96" t="s">
        <v>66</v>
      </c>
      <c r="C37" s="97"/>
      <c r="D37" s="153">
        <v>3.2</v>
      </c>
      <c r="E37" s="154">
        <v>-1.2</v>
      </c>
      <c r="F37" s="194">
        <f>SUM(D37:E37)</f>
        <v>2</v>
      </c>
      <c r="G37" s="153">
        <v>-0.7</v>
      </c>
      <c r="H37" s="154">
        <v>-0.1</v>
      </c>
      <c r="I37" s="188">
        <f>SUM(G37:H37)</f>
        <v>-0.7999999999999999</v>
      </c>
      <c r="J37" s="153">
        <v>2.2</v>
      </c>
      <c r="K37" s="154">
        <v>-1.4</v>
      </c>
      <c r="L37" s="75">
        <f>SUM(J37:K37)</f>
        <v>0.8000000000000003</v>
      </c>
      <c r="M37" s="201" t="s">
        <v>16</v>
      </c>
      <c r="N37" s="153">
        <v>1.5</v>
      </c>
      <c r="O37" s="154">
        <v>-0.7</v>
      </c>
      <c r="P37" s="75">
        <f>SUM(N37:O37)</f>
        <v>0.8</v>
      </c>
      <c r="Q37" s="47"/>
      <c r="R37" s="48" t="s">
        <v>67</v>
      </c>
      <c r="S37" s="4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1" customFormat="1" ht="10.5" customHeight="1" thickBot="1">
      <c r="A38" s="18"/>
      <c r="B38" s="92"/>
      <c r="C38" s="8"/>
      <c r="D38" s="198"/>
      <c r="E38" s="198"/>
      <c r="F38" s="198"/>
      <c r="G38" s="198"/>
      <c r="H38" s="198"/>
      <c r="I38" s="198"/>
      <c r="J38" s="198"/>
      <c r="K38" s="198"/>
      <c r="L38" s="27"/>
      <c r="M38" s="199"/>
      <c r="N38" s="198"/>
      <c r="O38" s="198"/>
      <c r="P38" s="27"/>
      <c r="Q38" s="197"/>
      <c r="R38" s="197"/>
      <c r="S38" s="4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4" customFormat="1" ht="21" customHeight="1" thickBot="1">
      <c r="A39" s="29"/>
      <c r="B39" s="3"/>
      <c r="C39" s="3"/>
      <c r="D39" s="260" t="s">
        <v>99</v>
      </c>
      <c r="E39" s="261"/>
      <c r="F39" s="262"/>
      <c r="G39" s="267" t="s">
        <v>101</v>
      </c>
      <c r="H39" s="268"/>
      <c r="I39" s="268"/>
      <c r="J39" s="267" t="s">
        <v>101</v>
      </c>
      <c r="K39" s="268"/>
      <c r="L39" s="268"/>
      <c r="M39" s="200"/>
      <c r="N39" s="267" t="s">
        <v>102</v>
      </c>
      <c r="O39" s="268"/>
      <c r="P39" s="268"/>
      <c r="Q39" s="31"/>
      <c r="R39" s="31"/>
      <c r="S39" s="3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s="1" customFormat="1" ht="21" customHeight="1" thickBot="1">
      <c r="A40" s="99" t="s">
        <v>47</v>
      </c>
      <c r="B40" s="100"/>
      <c r="C40" s="100"/>
      <c r="D40" s="54">
        <f>D11+D15-D19-D27-D35</f>
        <v>219.9</v>
      </c>
      <c r="E40" s="55">
        <f>E11+E15-E19-E27-E35</f>
        <v>20</v>
      </c>
      <c r="F40" s="56">
        <f>SUM(D40:E40)</f>
        <v>239.9</v>
      </c>
      <c r="G40" s="54">
        <f>G11+G15-G19-G27-G35</f>
        <v>205.10000000000002</v>
      </c>
      <c r="H40" s="55">
        <f>H11+H15-H19-H27-H35</f>
        <v>19.1</v>
      </c>
      <c r="I40" s="56">
        <f>SUM(G40:H40)</f>
        <v>224.20000000000002</v>
      </c>
      <c r="J40" s="54">
        <f>J11+J15-J19-J27-J35</f>
        <v>205.1</v>
      </c>
      <c r="K40" s="55">
        <f>K11+K15-K19-K27-K35</f>
        <v>19.099999999999998</v>
      </c>
      <c r="L40" s="56">
        <f>SUM(J40:K40)</f>
        <v>224.2</v>
      </c>
      <c r="M40" s="136">
        <f>ROUND(L40-P40,2)/P40*100</f>
        <v>-21.27808988764045</v>
      </c>
      <c r="N40" s="101">
        <f>N11+N15-N19-N27-N35</f>
        <v>274.9</v>
      </c>
      <c r="O40" s="55">
        <f>+O11+O15-O19-O29-O35</f>
        <v>9.899999999999999</v>
      </c>
      <c r="P40" s="56">
        <f>SUM(N40:O40)</f>
        <v>284.79999999999995</v>
      </c>
      <c r="Q40" s="102"/>
      <c r="R40" s="102"/>
      <c r="S40" s="103" t="s">
        <v>48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9" customHeight="1" thickBot="1">
      <c r="A41" s="104"/>
      <c r="B41" s="105"/>
      <c r="C41" s="105"/>
      <c r="D41" s="166"/>
      <c r="E41" s="166"/>
      <c r="F41" s="166"/>
      <c r="G41" s="106"/>
      <c r="H41" s="106"/>
      <c r="I41" s="106"/>
      <c r="J41" s="269"/>
      <c r="K41" s="269"/>
      <c r="L41" s="269"/>
      <c r="M41" s="130"/>
      <c r="N41" s="270"/>
      <c r="O41" s="270"/>
      <c r="P41" s="270"/>
      <c r="Q41" s="271"/>
      <c r="R41" s="271"/>
      <c r="S41" s="4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95" t="s">
        <v>58</v>
      </c>
      <c r="B42" s="19"/>
      <c r="C42" s="19"/>
      <c r="D42" s="178">
        <f aca="true" t="shared" si="6" ref="D42:L42">SUM(D43:D44)</f>
        <v>219.89999999999998</v>
      </c>
      <c r="E42" s="179">
        <f t="shared" si="6"/>
        <v>20</v>
      </c>
      <c r="F42" s="180">
        <f t="shared" si="6"/>
        <v>239.89999999999998</v>
      </c>
      <c r="G42" s="178">
        <f t="shared" si="6"/>
        <v>205.1</v>
      </c>
      <c r="H42" s="179">
        <f t="shared" si="6"/>
        <v>19.1</v>
      </c>
      <c r="I42" s="180">
        <f t="shared" si="6"/>
        <v>224.20000000000002</v>
      </c>
      <c r="J42" s="178">
        <f t="shared" si="6"/>
        <v>205.1</v>
      </c>
      <c r="K42" s="179">
        <f t="shared" si="6"/>
        <v>19.1</v>
      </c>
      <c r="L42" s="176">
        <f t="shared" si="6"/>
        <v>224.20000000000002</v>
      </c>
      <c r="M42" s="181">
        <f>ROUND(L42-P42,2)/P42*100</f>
        <v>-21.27808988764045</v>
      </c>
      <c r="N42" s="178">
        <f>SUM(N43:N44)</f>
        <v>274.9</v>
      </c>
      <c r="O42" s="179">
        <f>SUM(O43:O44)</f>
        <v>9.9</v>
      </c>
      <c r="P42" s="176">
        <f>SUM(N42:O42)</f>
        <v>284.79999999999995</v>
      </c>
      <c r="Q42" s="23"/>
      <c r="R42" s="23"/>
      <c r="S42" s="24" t="s">
        <v>59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>
      <c r="A43" s="108"/>
      <c r="B43" s="36" t="s">
        <v>49</v>
      </c>
      <c r="C43" s="37"/>
      <c r="D43" s="161">
        <v>174.6</v>
      </c>
      <c r="E43" s="162">
        <v>18.5</v>
      </c>
      <c r="F43" s="165">
        <f>SUM(D43:E43)</f>
        <v>193.1</v>
      </c>
      <c r="G43" s="161">
        <v>171</v>
      </c>
      <c r="H43" s="162">
        <v>17.8</v>
      </c>
      <c r="I43" s="165">
        <f>SUM(G43:H43)</f>
        <v>188.8</v>
      </c>
      <c r="J43" s="161">
        <v>171</v>
      </c>
      <c r="K43" s="162">
        <v>17.8</v>
      </c>
      <c r="L43" s="187">
        <f>SUM(J43:K43)</f>
        <v>188.8</v>
      </c>
      <c r="M43" s="138">
        <f>ROUND(L43-P43,2)/P43*100</f>
        <v>-18.58559724018974</v>
      </c>
      <c r="N43" s="161">
        <v>223.9</v>
      </c>
      <c r="O43" s="162">
        <v>8</v>
      </c>
      <c r="P43" s="70">
        <f>SUM(N43:O43)</f>
        <v>231.9</v>
      </c>
      <c r="Q43" s="39"/>
      <c r="R43" s="40" t="s">
        <v>50</v>
      </c>
      <c r="S43" s="4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21" customHeight="1" thickBot="1">
      <c r="A44" s="108"/>
      <c r="B44" s="96" t="s">
        <v>51</v>
      </c>
      <c r="C44" s="97"/>
      <c r="D44" s="153">
        <v>45.3</v>
      </c>
      <c r="E44" s="154">
        <v>1.5</v>
      </c>
      <c r="F44" s="188">
        <f>SUM(D44:E44)</f>
        <v>46.8</v>
      </c>
      <c r="G44" s="153">
        <v>34.1</v>
      </c>
      <c r="H44" s="154">
        <v>1.3</v>
      </c>
      <c r="I44" s="188">
        <f>SUM(G44:H44)</f>
        <v>35.4</v>
      </c>
      <c r="J44" s="153">
        <v>34.1</v>
      </c>
      <c r="K44" s="154">
        <v>1.3</v>
      </c>
      <c r="L44" s="189">
        <f>SUM(J44:K44)</f>
        <v>35.4</v>
      </c>
      <c r="M44" s="135">
        <f>ROUND(L44-P44,2)/P44*100</f>
        <v>-33.0812854442344</v>
      </c>
      <c r="N44" s="153">
        <v>51</v>
      </c>
      <c r="O44" s="154">
        <v>1.9</v>
      </c>
      <c r="P44" s="70">
        <f>SUM(N44:O44)</f>
        <v>52.9</v>
      </c>
      <c r="Q44" s="47"/>
      <c r="R44" s="48" t="s">
        <v>52</v>
      </c>
      <c r="S44" s="4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9" customHeight="1" thickBot="1">
      <c r="A45" s="95"/>
      <c r="B45" s="19"/>
      <c r="C45" s="19"/>
      <c r="D45" s="167"/>
      <c r="E45" s="167"/>
      <c r="F45" s="167"/>
      <c r="G45" s="167"/>
      <c r="H45" s="167"/>
      <c r="I45" s="167"/>
      <c r="J45" s="167"/>
      <c r="K45" s="167"/>
      <c r="L45" s="167"/>
      <c r="M45" s="168"/>
      <c r="N45" s="167"/>
      <c r="O45" s="167"/>
      <c r="P45" s="167"/>
      <c r="Q45" s="23"/>
      <c r="R45" s="23"/>
      <c r="S45" s="41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21" customHeight="1" thickBot="1">
      <c r="A46" s="99" t="s">
        <v>72</v>
      </c>
      <c r="B46" s="100"/>
      <c r="C46" s="204"/>
      <c r="D46" s="149">
        <v>0</v>
      </c>
      <c r="E46" s="156">
        <v>0</v>
      </c>
      <c r="F46" s="163">
        <f>SUM(D46:E46)</f>
        <v>0</v>
      </c>
      <c r="G46" s="149">
        <v>0</v>
      </c>
      <c r="H46" s="156">
        <v>0</v>
      </c>
      <c r="I46" s="163">
        <f>SUM(G46:H46)</f>
        <v>0</v>
      </c>
      <c r="J46" s="149">
        <v>27</v>
      </c>
      <c r="K46" s="156">
        <v>0</v>
      </c>
      <c r="L46" s="147">
        <f>SUM(J46:K46)</f>
        <v>27</v>
      </c>
      <c r="M46" s="109" t="s">
        <v>16</v>
      </c>
      <c r="N46" s="149">
        <v>27.7</v>
      </c>
      <c r="O46" s="156">
        <v>0</v>
      </c>
      <c r="P46" s="22">
        <f>SUM(N46:O46)</f>
        <v>27.7</v>
      </c>
      <c r="Q46" s="205"/>
      <c r="R46" s="102"/>
      <c r="S46" s="103" t="s">
        <v>73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66" s="1" customFormat="1" ht="10.5" customHeight="1" thickBot="1">
      <c r="A47" s="110"/>
      <c r="B47" s="111"/>
      <c r="C47" s="111"/>
      <c r="D47" s="166"/>
      <c r="E47" s="166"/>
      <c r="F47" s="166"/>
      <c r="G47" s="166"/>
      <c r="H47" s="166"/>
      <c r="I47" s="166"/>
      <c r="J47" s="166"/>
      <c r="K47" s="166"/>
      <c r="L47" s="166"/>
      <c r="M47" s="182"/>
      <c r="N47" s="166"/>
      <c r="O47" s="166"/>
      <c r="P47" s="166"/>
      <c r="Q47" s="107"/>
      <c r="R47" s="107"/>
      <c r="S47" s="44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</row>
    <row r="48" spans="1:171" s="1" customFormat="1" ht="19.5">
      <c r="A48" s="272" t="s">
        <v>53</v>
      </c>
      <c r="B48" s="273"/>
      <c r="C48" s="273"/>
      <c r="D48" s="273"/>
      <c r="E48" s="273"/>
      <c r="F48" s="273"/>
      <c r="G48" s="273"/>
      <c r="H48" s="273"/>
      <c r="I48" s="273"/>
      <c r="J48" s="114" t="s">
        <v>68</v>
      </c>
      <c r="K48" s="274" t="s">
        <v>54</v>
      </c>
      <c r="L48" s="274"/>
      <c r="M48" s="274"/>
      <c r="N48" s="274"/>
      <c r="O48" s="274"/>
      <c r="P48" s="274"/>
      <c r="Q48" s="274"/>
      <c r="R48" s="274"/>
      <c r="S48" s="275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</row>
    <row r="49" spans="1:171" s="1" customFormat="1" ht="19.5">
      <c r="A49" s="276"/>
      <c r="B49" s="277"/>
      <c r="C49" s="277"/>
      <c r="D49" s="277"/>
      <c r="E49" s="277"/>
      <c r="F49" s="277"/>
      <c r="G49" s="277"/>
      <c r="H49" s="277"/>
      <c r="I49" s="277"/>
      <c r="J49" s="118" t="s">
        <v>74</v>
      </c>
      <c r="K49" s="115"/>
      <c r="L49" s="115"/>
      <c r="M49" s="115"/>
      <c r="N49" s="115"/>
      <c r="O49" s="115"/>
      <c r="P49" s="115"/>
      <c r="Q49" s="115"/>
      <c r="R49" s="115"/>
      <c r="S49" s="116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</row>
    <row r="50" spans="1:171" s="1" customFormat="1" ht="19.5">
      <c r="A50" s="276"/>
      <c r="B50" s="277"/>
      <c r="C50" s="277"/>
      <c r="D50" s="119"/>
      <c r="E50" s="119"/>
      <c r="F50" s="278" t="s">
        <v>80</v>
      </c>
      <c r="G50" s="278"/>
      <c r="H50" s="278"/>
      <c r="I50" s="278"/>
      <c r="J50" s="128">
        <v>0</v>
      </c>
      <c r="K50" s="279" t="s">
        <v>98</v>
      </c>
      <c r="L50" s="279"/>
      <c r="M50" s="279"/>
      <c r="N50" s="279"/>
      <c r="O50" s="279"/>
      <c r="P50" s="280"/>
      <c r="Q50" s="280"/>
      <c r="R50" s="280"/>
      <c r="S50" s="281"/>
      <c r="T50" s="120"/>
      <c r="U50" s="120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</row>
    <row r="51" spans="1:171" s="1" customFormat="1" ht="19.5">
      <c r="A51" s="276"/>
      <c r="B51" s="277"/>
      <c r="C51" s="277"/>
      <c r="D51" s="119"/>
      <c r="E51" s="119"/>
      <c r="F51" s="282" t="s">
        <v>81</v>
      </c>
      <c r="G51" s="283"/>
      <c r="H51" s="283"/>
      <c r="I51" s="283"/>
      <c r="J51" s="128">
        <v>113</v>
      </c>
      <c r="K51" s="279" t="s">
        <v>77</v>
      </c>
      <c r="L51" s="279"/>
      <c r="M51" s="279"/>
      <c r="N51" s="279"/>
      <c r="O51" s="121"/>
      <c r="P51" s="115"/>
      <c r="Q51" s="115"/>
      <c r="R51" s="115"/>
      <c r="S51" s="116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</row>
    <row r="52" spans="1:171" s="1" customFormat="1" ht="19.5">
      <c r="A52" s="276"/>
      <c r="B52" s="277"/>
      <c r="C52" s="277"/>
      <c r="D52" s="122"/>
      <c r="E52" s="122"/>
      <c r="F52" s="283" t="s">
        <v>92</v>
      </c>
      <c r="G52" s="283"/>
      <c r="H52" s="283"/>
      <c r="I52" s="283"/>
      <c r="J52" s="164" t="s">
        <v>100</v>
      </c>
      <c r="K52" s="288" t="s">
        <v>93</v>
      </c>
      <c r="L52" s="288"/>
      <c r="M52" s="288"/>
      <c r="N52" s="288"/>
      <c r="O52" s="121"/>
      <c r="P52" s="115"/>
      <c r="Q52" s="115"/>
      <c r="R52" s="115"/>
      <c r="S52" s="116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</row>
    <row r="53" spans="1:171" s="1" customFormat="1" ht="19.5">
      <c r="A53" s="289" t="s">
        <v>55</v>
      </c>
      <c r="B53" s="290"/>
      <c r="C53" s="290"/>
      <c r="D53" s="290"/>
      <c r="E53" s="290"/>
      <c r="F53" s="290"/>
      <c r="G53" s="290"/>
      <c r="H53" s="290"/>
      <c r="I53" s="290"/>
      <c r="J53" s="117" t="s">
        <v>69</v>
      </c>
      <c r="K53" s="291" t="s">
        <v>56</v>
      </c>
      <c r="L53" s="291"/>
      <c r="M53" s="291"/>
      <c r="N53" s="291"/>
      <c r="O53" s="291"/>
      <c r="P53" s="291"/>
      <c r="Q53" s="291"/>
      <c r="R53" s="291"/>
      <c r="S53" s="292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</row>
    <row r="54" spans="1:171" s="1" customFormat="1" ht="19.5">
      <c r="A54" s="195" t="s">
        <v>86</v>
      </c>
      <c r="B54" s="183"/>
      <c r="D54" s="183"/>
      <c r="E54" s="183"/>
      <c r="F54" s="183"/>
      <c r="G54" s="183"/>
      <c r="H54" s="183"/>
      <c r="I54" s="183"/>
      <c r="J54" s="117" t="s">
        <v>70</v>
      </c>
      <c r="K54" s="286" t="s">
        <v>88</v>
      </c>
      <c r="L54" s="286"/>
      <c r="M54" s="286"/>
      <c r="N54" s="286"/>
      <c r="O54" s="286"/>
      <c r="P54" s="286"/>
      <c r="Q54" s="286"/>
      <c r="R54" s="286"/>
      <c r="S54" s="28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</row>
    <row r="55" spans="1:171" s="1" customFormat="1" ht="20.25" thickBot="1">
      <c r="A55" s="196" t="s">
        <v>87</v>
      </c>
      <c r="B55" s="184"/>
      <c r="C55" s="185"/>
      <c r="D55" s="184"/>
      <c r="E55" s="184"/>
      <c r="F55" s="184"/>
      <c r="G55" s="184"/>
      <c r="H55" s="184"/>
      <c r="I55" s="184"/>
      <c r="J55" s="126"/>
      <c r="K55" s="284" t="s">
        <v>89</v>
      </c>
      <c r="L55" s="284"/>
      <c r="M55" s="284"/>
      <c r="N55" s="284"/>
      <c r="O55" s="284"/>
      <c r="P55" s="284"/>
      <c r="Q55" s="284"/>
      <c r="R55" s="284"/>
      <c r="S55" s="285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ht="7.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FK56" s="123"/>
      <c r="FL56" s="123"/>
      <c r="FM56" s="123"/>
      <c r="FN56" s="123"/>
      <c r="FO56" s="123"/>
    </row>
    <row r="57" s="123" customFormat="1" ht="12.75">
      <c r="A57" s="125"/>
    </row>
    <row r="58" s="123" customFormat="1" ht="12.75"/>
    <row r="59" s="123" customFormat="1" ht="12.75"/>
    <row r="60" s="123" customFormat="1" ht="12.75"/>
    <row r="61" s="123" customFormat="1" ht="12.75"/>
    <row r="62" s="123" customFormat="1" ht="12.75"/>
    <row r="63" s="123" customFormat="1" ht="12.75"/>
    <row r="64" s="123" customFormat="1" ht="12.75"/>
    <row r="65" s="123" customFormat="1" ht="12.75"/>
    <row r="66" s="123" customFormat="1" ht="12.75"/>
    <row r="67" s="123" customFormat="1" ht="12.75"/>
    <row r="68" s="123" customFormat="1" ht="12.75"/>
    <row r="69" s="123" customFormat="1" ht="12.75"/>
    <row r="70" s="123" customFormat="1" ht="12.75"/>
    <row r="71" s="123" customFormat="1" ht="12.75"/>
    <row r="72" s="123" customFormat="1" ht="12.75"/>
    <row r="73" s="123" customFormat="1" ht="12.75"/>
    <row r="74" s="123" customFormat="1" ht="12.75"/>
    <row r="75" s="123" customFormat="1" ht="12.75"/>
    <row r="76" s="123" customFormat="1" ht="12.75"/>
    <row r="77" s="123" customFormat="1" ht="12.75"/>
    <row r="78" s="123" customFormat="1" ht="12.75"/>
    <row r="79" s="123" customFormat="1" ht="12.75"/>
    <row r="80" s="123" customFormat="1" ht="12.75"/>
    <row r="81" s="123" customFormat="1" ht="12.75"/>
    <row r="82" s="123" customFormat="1" ht="12.75"/>
    <row r="83" s="123" customFormat="1" ht="12.75"/>
    <row r="84" s="123" customFormat="1" ht="12.75"/>
    <row r="85" s="123" customFormat="1" ht="12.75"/>
    <row r="86" s="123" customFormat="1" ht="12.75"/>
    <row r="87" s="123" customFormat="1" ht="12.75"/>
    <row r="88" s="123" customFormat="1" ht="12.75"/>
    <row r="89" s="123" customFormat="1" ht="12.75"/>
    <row r="90" s="123" customFormat="1" ht="12.75"/>
    <row r="91" s="123" customFormat="1" ht="12.75"/>
    <row r="92" s="123" customFormat="1" ht="12.75"/>
    <row r="93" s="123" customFormat="1" ht="12.75"/>
    <row r="94" s="123" customFormat="1" ht="12.75"/>
    <row r="95" s="123" customFormat="1" ht="12.75"/>
    <row r="96" s="123" customFormat="1" ht="12.75"/>
    <row r="97" s="123" customFormat="1" ht="12.75"/>
    <row r="98" s="123" customFormat="1" ht="12.75"/>
    <row r="99" s="123" customFormat="1" ht="12.75"/>
    <row r="100" s="123" customFormat="1" ht="12.75"/>
    <row r="101" s="123" customFormat="1" ht="12.75"/>
    <row r="102" s="123" customFormat="1" ht="12.75"/>
    <row r="103" s="123" customFormat="1" ht="12.75"/>
    <row r="104" s="123" customFormat="1" ht="12.75"/>
    <row r="105" s="123" customFormat="1" ht="12.75"/>
    <row r="106" s="123" customFormat="1" ht="12.75"/>
    <row r="107" s="123" customFormat="1" ht="12.75"/>
    <row r="108" s="123" customFormat="1" ht="12.75"/>
    <row r="109" s="123" customFormat="1" ht="12.75"/>
    <row r="110" s="123" customFormat="1" ht="12.75"/>
    <row r="111" s="123" customFormat="1" ht="12.75"/>
    <row r="112" s="123" customFormat="1" ht="12.75"/>
    <row r="113" s="123" customFormat="1" ht="12.75"/>
    <row r="114" s="123" customFormat="1" ht="12.75"/>
    <row r="115" s="123" customFormat="1" ht="12.75"/>
    <row r="116" s="123" customFormat="1" ht="12.75"/>
    <row r="117" s="123" customFormat="1" ht="12.75"/>
    <row r="118" s="123" customFormat="1" ht="12.75"/>
    <row r="119" s="123" customFormat="1" ht="12.75"/>
    <row r="120" s="123" customFormat="1" ht="12.75"/>
    <row r="121" s="123" customFormat="1" ht="12.75"/>
    <row r="122" s="123" customFormat="1" ht="12.75"/>
    <row r="123" s="123" customFormat="1" ht="12.75"/>
    <row r="124" s="123" customFormat="1" ht="12.75"/>
    <row r="125" s="123" customFormat="1" ht="12.75"/>
    <row r="126" s="123" customFormat="1" ht="12.75"/>
    <row r="127" s="123" customFormat="1" ht="12.75"/>
    <row r="128" s="123" customFormat="1" ht="12.75"/>
    <row r="129" s="123" customFormat="1" ht="12.75"/>
    <row r="130" s="123" customFormat="1" ht="12.75"/>
    <row r="131" s="123" customFormat="1" ht="12.75"/>
    <row r="132" s="123" customFormat="1" ht="12.75"/>
    <row r="133" s="123" customFormat="1" ht="12.75"/>
    <row r="134" s="123" customFormat="1" ht="12.75"/>
    <row r="135" s="123" customFormat="1" ht="12.75"/>
    <row r="136" s="123" customFormat="1" ht="12.75"/>
    <row r="137" s="123" customFormat="1" ht="12.75"/>
    <row r="138" s="123" customFormat="1" ht="12.75"/>
    <row r="139" s="123" customFormat="1" ht="12.75"/>
    <row r="140" s="123" customFormat="1" ht="12.75"/>
    <row r="141" s="123" customFormat="1" ht="12.75"/>
    <row r="142" s="123" customFormat="1" ht="12.75"/>
    <row r="143" s="123" customFormat="1" ht="12.75"/>
    <row r="144" s="123" customFormat="1" ht="12.75"/>
    <row r="145" s="123" customFormat="1" ht="12.75"/>
    <row r="146" s="123" customFormat="1" ht="12.75"/>
    <row r="147" s="123" customFormat="1" ht="12.75"/>
    <row r="148" s="123" customFormat="1" ht="12.75"/>
    <row r="149" s="123" customFormat="1" ht="12.75"/>
    <row r="150" s="123" customFormat="1" ht="12.75"/>
    <row r="151" s="123" customFormat="1" ht="12.75"/>
    <row r="152" s="123" customFormat="1" ht="12.75"/>
    <row r="153" s="123" customFormat="1" ht="12.75"/>
    <row r="154" s="123" customFormat="1" ht="12.75"/>
    <row r="155" s="123" customFormat="1" ht="12.75"/>
    <row r="156" s="123" customFormat="1" ht="12.75"/>
    <row r="157" s="123" customFormat="1" ht="12.75"/>
    <row r="158" s="123" customFormat="1" ht="12.75"/>
    <row r="159" s="123" customFormat="1" ht="12.75"/>
    <row r="160" s="123" customFormat="1" ht="12.75"/>
    <row r="161" s="123" customFormat="1" ht="12.75"/>
    <row r="162" s="123" customFormat="1" ht="12.75"/>
    <row r="163" s="123" customFormat="1" ht="12.75"/>
    <row r="164" s="123" customFormat="1" ht="12.75"/>
    <row r="165" s="123" customFormat="1" ht="12.75"/>
    <row r="166" s="123" customFormat="1" ht="12.75"/>
    <row r="167" s="123" customFormat="1" ht="12.75"/>
    <row r="168" s="123" customFormat="1" ht="12.75"/>
    <row r="169" s="123" customFormat="1" ht="12.75"/>
    <row r="170" s="123" customFormat="1" ht="12.75"/>
    <row r="171" s="123" customFormat="1" ht="12.75"/>
    <row r="172" s="123" customFormat="1" ht="12.75"/>
    <row r="173" s="123" customFormat="1" ht="12.75"/>
    <row r="174" s="123" customFormat="1" ht="12.75"/>
    <row r="175" s="123" customFormat="1" ht="12.75"/>
    <row r="176" s="123" customFormat="1" ht="12.75"/>
    <row r="177" s="123" customFormat="1" ht="12.75"/>
    <row r="178" s="123" customFormat="1" ht="12.75"/>
    <row r="179" s="123" customFormat="1" ht="12.75"/>
    <row r="180" s="123" customFormat="1" ht="12.75"/>
    <row r="181" s="123" customFormat="1" ht="12.75"/>
    <row r="182" s="123" customFormat="1" ht="12.75"/>
    <row r="183" s="123" customFormat="1" ht="12.75"/>
    <row r="184" s="123" customFormat="1" ht="12.75"/>
    <row r="185" s="123" customFormat="1" ht="12.75"/>
    <row r="186" s="123" customFormat="1" ht="12.75"/>
    <row r="187" s="123" customFormat="1" ht="12.75"/>
    <row r="188" s="123" customFormat="1" ht="12.75"/>
    <row r="189" s="123" customFormat="1" ht="12.75"/>
    <row r="190" s="123" customFormat="1" ht="12.75"/>
    <row r="191" s="123" customFormat="1" ht="12.75"/>
    <row r="192" s="123" customFormat="1" ht="12.75"/>
    <row r="193" s="123" customFormat="1" ht="12.75"/>
    <row r="194" s="123" customFormat="1" ht="12.75"/>
    <row r="195" s="123" customFormat="1" ht="12.75"/>
    <row r="196" s="123" customFormat="1" ht="12.75"/>
    <row r="197" s="123" customFormat="1" ht="12.75"/>
    <row r="198" s="123" customFormat="1" ht="12.75"/>
    <row r="199" s="123" customFormat="1" ht="12.75"/>
    <row r="200" s="123" customFormat="1" ht="12.75"/>
    <row r="201" s="123" customFormat="1" ht="12.75"/>
    <row r="202" s="123" customFormat="1" ht="12.75"/>
    <row r="203" s="123" customFormat="1" ht="12.75"/>
    <row r="204" s="123" customFormat="1" ht="12.75"/>
    <row r="205" s="123" customFormat="1" ht="12.75"/>
    <row r="206" s="123" customFormat="1" ht="12.75"/>
    <row r="207" s="123" customFormat="1" ht="12.75"/>
    <row r="208" s="123" customFormat="1" ht="12.75"/>
    <row r="209" s="123" customFormat="1" ht="12.75"/>
    <row r="210" s="123" customFormat="1" ht="12.75"/>
    <row r="211" s="123" customFormat="1" ht="12.75"/>
    <row r="212" s="123" customFormat="1" ht="12.75"/>
    <row r="213" s="123" customFormat="1" ht="12.75"/>
    <row r="214" s="123" customFormat="1" ht="12.75"/>
    <row r="215" s="123" customFormat="1" ht="12.75"/>
    <row r="216" s="123" customFormat="1" ht="12.75"/>
    <row r="217" s="123" customFormat="1" ht="12.75"/>
    <row r="218" s="123" customFormat="1" ht="12.75"/>
    <row r="219" s="123" customFormat="1" ht="12.75"/>
    <row r="220" s="123" customFormat="1" ht="12.75"/>
    <row r="221" s="123" customFormat="1" ht="12.75"/>
    <row r="222" s="123" customFormat="1" ht="12.75"/>
    <row r="223" s="123" customFormat="1" ht="12.75"/>
    <row r="224" s="123" customFormat="1" ht="12.75"/>
    <row r="225" s="123" customFormat="1" ht="12.75"/>
    <row r="226" s="123" customFormat="1" ht="12.75"/>
    <row r="227" s="123" customFormat="1" ht="12.75"/>
    <row r="228" s="123" customFormat="1" ht="12.75"/>
    <row r="229" s="123" customFormat="1" ht="12.75"/>
    <row r="230" s="123" customFormat="1" ht="12.75"/>
    <row r="231" s="123" customFormat="1" ht="12.75"/>
    <row r="232" s="123" customFormat="1" ht="12.75"/>
    <row r="233" s="123" customFormat="1" ht="12.75"/>
    <row r="234" s="123" customFormat="1" ht="12.75"/>
    <row r="235" s="123" customFormat="1" ht="12.75"/>
    <row r="236" s="123" customFormat="1" ht="12.75"/>
    <row r="237" s="123" customFormat="1" ht="12.75"/>
    <row r="238" s="123" customFormat="1" ht="12.75"/>
    <row r="239" s="123" customFormat="1" ht="12.75"/>
    <row r="240" s="123" customFormat="1" ht="12.75"/>
    <row r="241" s="123" customFormat="1" ht="12.75"/>
    <row r="242" s="123" customFormat="1" ht="12.75"/>
    <row r="243" s="123" customFormat="1" ht="12.75"/>
    <row r="244" s="123" customFormat="1" ht="12.75"/>
    <row r="245" s="123" customFormat="1" ht="12.75"/>
    <row r="246" s="123" customFormat="1" ht="12.75"/>
    <row r="247" s="123" customFormat="1" ht="12.75"/>
    <row r="248" s="123" customFormat="1" ht="12.75"/>
    <row r="249" s="123" customFormat="1" ht="12.75"/>
    <row r="250" s="123" customFormat="1" ht="12.75"/>
    <row r="251" s="123" customFormat="1" ht="12.75"/>
    <row r="252" s="123" customFormat="1" ht="12.75"/>
    <row r="253" s="123" customFormat="1" ht="12.75"/>
    <row r="254" s="123" customFormat="1" ht="12.75"/>
    <row r="255" s="123" customFormat="1" ht="12.75"/>
    <row r="256" s="123" customFormat="1" ht="12.75"/>
    <row r="257" s="123" customFormat="1" ht="12.75"/>
    <row r="258" s="123" customFormat="1" ht="12.75"/>
    <row r="259" s="123" customFormat="1" ht="12.75"/>
    <row r="260" s="123" customFormat="1" ht="12.75"/>
    <row r="261" s="123" customFormat="1" ht="12.75"/>
    <row r="262" s="123" customFormat="1" ht="12.75"/>
    <row r="263" s="123" customFormat="1" ht="12.75"/>
    <row r="264" s="123" customFormat="1" ht="12.75"/>
    <row r="265" s="123" customFormat="1" ht="12.75"/>
    <row r="266" s="123" customFormat="1" ht="12.75"/>
    <row r="267" s="123" customFormat="1" ht="12.75"/>
    <row r="268" s="123" customFormat="1" ht="12.75"/>
    <row r="269" s="123" customFormat="1" ht="12.75"/>
    <row r="270" s="123" customFormat="1" ht="12.75"/>
    <row r="271" s="123" customFormat="1" ht="12.75"/>
    <row r="272" s="123" customFormat="1" ht="12.75"/>
    <row r="273" s="123" customFormat="1" ht="12.75"/>
    <row r="274" s="123" customFormat="1" ht="12.75"/>
    <row r="275" s="123" customFormat="1" ht="12.75"/>
    <row r="276" s="123" customFormat="1" ht="12.75"/>
    <row r="277" s="123" customFormat="1" ht="12.75"/>
    <row r="278" s="123" customFormat="1" ht="12.75"/>
    <row r="279" s="123" customFormat="1" ht="12.75"/>
    <row r="280" s="123" customFormat="1" ht="12.75"/>
    <row r="281" s="123" customFormat="1" ht="12.75"/>
    <row r="282" s="123" customFormat="1" ht="12.75"/>
    <row r="283" s="123" customFormat="1" ht="12.75"/>
    <row r="284" s="123" customFormat="1" ht="12.75"/>
    <row r="285" s="123" customFormat="1" ht="12.75"/>
    <row r="286" s="123" customFormat="1" ht="12.75"/>
    <row r="287" s="123" customFormat="1" ht="12.75"/>
    <row r="288" s="123" customFormat="1" ht="12.75"/>
    <row r="289" s="123" customFormat="1" ht="12.75"/>
    <row r="290" s="123" customFormat="1" ht="12.75"/>
    <row r="291" s="123" customFormat="1" ht="12.75"/>
    <row r="292" s="123" customFormat="1" ht="12.75"/>
    <row r="293" s="123" customFormat="1" ht="12.75"/>
    <row r="294" s="123" customFormat="1" ht="12.75"/>
    <row r="295" s="123" customFormat="1" ht="12.75"/>
    <row r="296" s="123" customFormat="1" ht="12.75"/>
    <row r="297" s="123" customFormat="1" ht="12.75"/>
    <row r="298" s="123" customFormat="1" ht="12.75"/>
    <row r="299" s="123" customFormat="1" ht="12.75"/>
    <row r="300" s="123" customFormat="1" ht="12.75"/>
    <row r="301" s="123" customFormat="1" ht="12.75"/>
    <row r="302" s="123" customFormat="1" ht="12.75"/>
    <row r="303" s="123" customFormat="1" ht="12.75"/>
    <row r="304" s="123" customFormat="1" ht="12.75"/>
    <row r="305" s="123" customFormat="1" ht="12.75"/>
    <row r="306" s="123" customFormat="1" ht="12.75"/>
    <row r="307" s="123" customFormat="1" ht="12.75"/>
    <row r="308" s="123" customFormat="1" ht="12.75"/>
    <row r="309" s="123" customFormat="1" ht="12.75"/>
    <row r="310" s="123" customFormat="1" ht="12.75"/>
    <row r="311" s="123" customFormat="1" ht="12.75"/>
    <row r="312" s="123" customFormat="1" ht="12.75"/>
    <row r="313" s="123" customFormat="1" ht="12.75"/>
    <row r="314" s="123" customFormat="1" ht="12.75"/>
    <row r="315" s="123" customFormat="1" ht="12.75"/>
    <row r="316" s="123" customFormat="1" ht="12.75"/>
    <row r="317" s="123" customFormat="1" ht="12.75"/>
    <row r="318" s="123" customFormat="1" ht="12.75"/>
    <row r="319" s="123" customFormat="1" ht="12.75"/>
    <row r="320" s="123" customFormat="1" ht="12.75"/>
    <row r="321" s="123" customFormat="1" ht="12.75"/>
    <row r="322" s="123" customFormat="1" ht="12.75"/>
    <row r="323" s="123" customFormat="1" ht="12.75"/>
    <row r="324" s="123" customFormat="1" ht="12.75"/>
    <row r="325" s="123" customFormat="1" ht="12.75"/>
    <row r="326" s="123" customFormat="1" ht="12.75"/>
    <row r="327" s="123" customFormat="1" ht="12.75"/>
    <row r="328" s="123" customFormat="1" ht="12.75"/>
    <row r="329" s="123" customFormat="1" ht="12.75"/>
    <row r="330" s="123" customFormat="1" ht="12.75"/>
    <row r="331" s="123" customFormat="1" ht="12.75"/>
    <row r="332" s="123" customFormat="1" ht="12.75"/>
    <row r="333" s="123" customFormat="1" ht="12.75"/>
    <row r="334" s="123" customFormat="1" ht="12.75"/>
    <row r="335" s="123" customFormat="1" ht="12.75"/>
    <row r="336" s="123" customFormat="1" ht="12.75"/>
    <row r="337" s="123" customFormat="1" ht="12.75"/>
    <row r="338" s="123" customFormat="1" ht="12.75"/>
    <row r="339" s="123" customFormat="1" ht="12.75"/>
    <row r="340" s="123" customFormat="1" ht="12.75"/>
    <row r="341" s="123" customFormat="1" ht="12.75"/>
    <row r="342" s="123" customFormat="1" ht="12.75"/>
    <row r="343" s="123" customFormat="1" ht="12.75"/>
    <row r="344" s="123" customFormat="1" ht="12.75"/>
    <row r="345" s="123" customFormat="1" ht="12.75"/>
    <row r="346" s="123" customFormat="1" ht="12.75"/>
    <row r="347" s="123" customFormat="1" ht="12.75"/>
    <row r="348" s="123" customFormat="1" ht="12.75"/>
    <row r="349" s="123" customFormat="1" ht="12.75"/>
    <row r="350" s="123" customFormat="1" ht="12.75"/>
    <row r="351" s="123" customFormat="1" ht="12.75"/>
    <row r="352" s="123" customFormat="1" ht="12.75"/>
    <row r="353" s="123" customFormat="1" ht="12.75"/>
    <row r="354" s="123" customFormat="1" ht="12.75"/>
    <row r="355" s="123" customFormat="1" ht="12.75"/>
    <row r="356" s="123" customFormat="1" ht="12.75"/>
    <row r="357" s="123" customFormat="1" ht="12.75"/>
    <row r="358" s="123" customFormat="1" ht="12.75"/>
    <row r="359" s="123" customFormat="1" ht="12.75"/>
    <row r="360" s="123" customFormat="1" ht="12.75"/>
    <row r="361" s="123" customFormat="1" ht="12.75"/>
    <row r="362" s="123" customFormat="1" ht="12.75"/>
    <row r="363" s="123" customFormat="1" ht="12.75"/>
    <row r="364" s="123" customFormat="1" ht="12.75"/>
    <row r="365" s="123" customFormat="1" ht="12.75"/>
    <row r="366" s="123" customFormat="1" ht="12.75"/>
    <row r="367" s="123" customFormat="1" ht="12.75"/>
    <row r="368" s="123" customFormat="1" ht="12.75"/>
    <row r="369" s="123" customFormat="1" ht="12.75"/>
    <row r="370" s="123" customFormat="1" ht="12.75"/>
    <row r="371" s="123" customFormat="1" ht="12.75"/>
    <row r="372" s="123" customFormat="1" ht="12.75"/>
    <row r="373" s="123" customFormat="1" ht="12.75"/>
    <row r="374" s="123" customFormat="1" ht="12.75"/>
    <row r="375" s="123" customFormat="1" ht="12.75"/>
    <row r="376" s="123" customFormat="1" ht="12.75"/>
    <row r="377" s="123" customFormat="1" ht="12.75"/>
    <row r="378" s="123" customFormat="1" ht="12.75"/>
    <row r="379" s="123" customFormat="1" ht="12.75"/>
    <row r="380" s="123" customFormat="1" ht="12.75"/>
    <row r="381" s="123" customFormat="1" ht="12.75"/>
    <row r="382" s="123" customFormat="1" ht="12.75"/>
    <row r="383" s="123" customFormat="1" ht="12.75"/>
    <row r="384" s="123" customFormat="1" ht="12.75"/>
    <row r="385" s="123" customFormat="1" ht="12.75"/>
    <row r="386" s="123" customFormat="1" ht="12.75"/>
    <row r="387" s="123" customFormat="1" ht="12.75"/>
    <row r="388" s="123" customFormat="1" ht="12.75"/>
    <row r="389" s="123" customFormat="1" ht="12.75"/>
    <row r="390" s="123" customFormat="1" ht="12.75"/>
    <row r="391" s="123" customFormat="1" ht="12.75"/>
    <row r="392" s="123" customFormat="1" ht="12.75"/>
    <row r="393" s="123" customFormat="1" ht="12.75"/>
    <row r="394" s="123" customFormat="1" ht="12.75"/>
    <row r="395" s="123" customFormat="1" ht="12.75"/>
    <row r="396" s="123" customFormat="1" ht="12.75"/>
    <row r="397" s="123" customFormat="1" ht="12.75"/>
    <row r="398" s="123" customFormat="1" ht="12.75"/>
    <row r="399" s="123" customFormat="1" ht="12.75"/>
    <row r="400" s="123" customFormat="1" ht="12.75"/>
    <row r="401" s="123" customFormat="1" ht="12.75"/>
    <row r="402" s="123" customFormat="1" ht="12.75"/>
    <row r="403" s="123" customFormat="1" ht="12.75"/>
    <row r="404" s="123" customFormat="1" ht="12.75"/>
    <row r="405" s="123" customFormat="1" ht="12.75"/>
    <row r="406" s="123" customFormat="1" ht="12.75"/>
    <row r="407" s="123" customFormat="1" ht="12.75"/>
    <row r="408" s="123" customFormat="1" ht="12.75"/>
    <row r="409" s="123" customFormat="1" ht="12.75"/>
    <row r="410" s="123" customFormat="1" ht="12.75"/>
    <row r="411" s="123" customFormat="1" ht="12.75"/>
    <row r="412" s="123" customFormat="1" ht="12.75"/>
    <row r="413" s="123" customFormat="1" ht="12.75"/>
    <row r="414" s="123" customFormat="1" ht="12.75"/>
    <row r="415" s="123" customFormat="1" ht="12.75"/>
    <row r="416" s="123" customFormat="1" ht="12.75"/>
    <row r="417" s="123" customFormat="1" ht="12.75"/>
    <row r="418" s="123" customFormat="1" ht="12.75"/>
    <row r="419" s="123" customFormat="1" ht="12.75"/>
    <row r="420" s="123" customFormat="1" ht="12.75"/>
    <row r="421" s="123" customFormat="1" ht="12.75"/>
    <row r="422" s="123" customFormat="1" ht="12.75"/>
    <row r="423" s="123" customFormat="1" ht="12.75"/>
    <row r="424" s="123" customFormat="1" ht="12.75"/>
    <row r="425" s="123" customFormat="1" ht="12.75"/>
    <row r="426" s="123" customFormat="1" ht="12.75"/>
    <row r="427" s="123" customFormat="1" ht="12.75"/>
    <row r="428" s="123" customFormat="1" ht="12.75"/>
    <row r="429" s="123" customFormat="1" ht="12.75"/>
    <row r="430" s="123" customFormat="1" ht="12.75"/>
    <row r="431" s="123" customFormat="1" ht="12.75"/>
    <row r="432" s="123" customFormat="1" ht="12.75"/>
    <row r="433" s="123" customFormat="1" ht="12.75"/>
    <row r="434" s="123" customFormat="1" ht="12.75"/>
    <row r="435" s="123" customFormat="1" ht="12.75"/>
    <row r="436" s="123" customFormat="1" ht="12.75"/>
    <row r="437" s="123" customFormat="1" ht="12.75"/>
    <row r="438" s="123" customFormat="1" ht="12.75"/>
    <row r="439" s="123" customFormat="1" ht="12.75"/>
    <row r="440" s="123" customFormat="1" ht="12.75"/>
    <row r="441" s="123" customFormat="1" ht="12.75"/>
    <row r="442" s="123" customFormat="1" ht="12.75"/>
    <row r="443" s="123" customFormat="1" ht="12.75"/>
    <row r="444" s="123" customFormat="1" ht="12.75"/>
    <row r="445" s="123" customFormat="1" ht="12.75"/>
    <row r="446" s="123" customFormat="1" ht="12.75"/>
    <row r="447" s="123" customFormat="1" ht="12.75"/>
    <row r="448" s="123" customFormat="1" ht="12.75"/>
    <row r="449" s="123" customFormat="1" ht="12.75"/>
    <row r="450" s="123" customFormat="1" ht="12.75"/>
    <row r="451" s="123" customFormat="1" ht="12.75"/>
    <row r="452" s="123" customFormat="1" ht="12.75"/>
    <row r="453" s="123" customFormat="1" ht="12.75"/>
    <row r="454" s="123" customFormat="1" ht="12.75"/>
    <row r="455" s="123" customFormat="1" ht="12.75"/>
    <row r="456" s="123" customFormat="1" ht="12.75"/>
    <row r="457" s="123" customFormat="1" ht="12.75"/>
    <row r="458" s="123" customFormat="1" ht="12.75"/>
    <row r="459" s="123" customFormat="1" ht="12.75"/>
    <row r="460" s="123" customFormat="1" ht="12.75"/>
    <row r="461" s="123" customFormat="1" ht="12.75"/>
    <row r="462" s="123" customFormat="1" ht="12.75"/>
    <row r="463" s="123" customFormat="1" ht="12.75"/>
    <row r="464" s="123" customFormat="1" ht="12.75"/>
    <row r="465" s="123" customFormat="1" ht="12.75"/>
    <row r="466" s="123" customFormat="1" ht="12.75"/>
    <row r="467" s="123" customFormat="1" ht="12.75"/>
    <row r="468" s="123" customFormat="1" ht="12.75"/>
    <row r="469" s="123" customFormat="1" ht="12.75"/>
    <row r="470" s="123" customFormat="1" ht="12.75"/>
    <row r="471" s="123" customFormat="1" ht="12.75"/>
    <row r="472" s="123" customFormat="1" ht="12.75"/>
    <row r="473" s="123" customFormat="1" ht="12.75"/>
    <row r="474" s="123" customFormat="1" ht="12.75"/>
    <row r="475" s="123" customFormat="1" ht="12.75"/>
    <row r="476" s="123" customFormat="1" ht="12.75"/>
    <row r="477" s="123" customFormat="1" ht="12.75"/>
    <row r="478" s="123" customFormat="1" ht="12.75"/>
    <row r="479" s="123" customFormat="1" ht="12.75"/>
    <row r="480" s="123" customFormat="1" ht="12.75"/>
    <row r="481" s="123" customFormat="1" ht="12.75"/>
    <row r="482" s="123" customFormat="1" ht="12.75"/>
    <row r="483" s="123" customFormat="1" ht="12.75"/>
    <row r="484" s="123" customFormat="1" ht="12.75"/>
    <row r="485" s="123" customFormat="1" ht="12.75"/>
    <row r="486" s="123" customFormat="1" ht="12.75"/>
    <row r="487" s="123" customFormat="1" ht="12.75"/>
    <row r="488" s="123" customFormat="1" ht="12.75"/>
    <row r="489" s="123" customFormat="1" ht="12.75"/>
    <row r="490" s="123" customFormat="1" ht="12.75"/>
    <row r="491" s="123" customFormat="1" ht="12.75"/>
    <row r="492" s="123" customFormat="1" ht="12.75"/>
    <row r="493" s="123" customFormat="1" ht="12.75"/>
    <row r="494" s="123" customFormat="1" ht="12.75"/>
    <row r="495" s="123" customFormat="1" ht="12.75"/>
    <row r="496" s="123" customFormat="1" ht="12.75"/>
    <row r="497" s="123" customFormat="1" ht="12.75"/>
    <row r="498" s="123" customFormat="1" ht="12.75"/>
    <row r="499" s="123" customFormat="1" ht="12.75"/>
    <row r="500" s="123" customFormat="1" ht="12.75"/>
    <row r="501" s="123" customFormat="1" ht="12.75"/>
    <row r="502" s="123" customFormat="1" ht="12.75"/>
    <row r="503" s="123" customFormat="1" ht="12.75"/>
    <row r="504" s="123" customFormat="1" ht="12.75"/>
    <row r="505" s="123" customFormat="1" ht="12.75"/>
    <row r="506" s="123" customFormat="1" ht="12.75"/>
    <row r="507" s="123" customFormat="1" ht="12.75"/>
    <row r="508" s="123" customFormat="1" ht="12.75"/>
    <row r="509" s="123" customFormat="1" ht="12.75"/>
    <row r="510" s="123" customFormat="1" ht="12.75"/>
    <row r="511" s="123" customFormat="1" ht="12.75"/>
    <row r="512" s="123" customFormat="1" ht="12.75"/>
    <row r="513" s="123" customFormat="1" ht="12.75"/>
    <row r="514" s="123" customFormat="1" ht="12.75"/>
    <row r="515" s="123" customFormat="1" ht="12.75"/>
    <row r="516" s="123" customFormat="1" ht="12.75"/>
    <row r="517" s="123" customFormat="1" ht="12.75"/>
    <row r="518" s="123" customFormat="1" ht="12.75"/>
    <row r="519" s="123" customFormat="1" ht="12.75"/>
    <row r="520" s="123" customFormat="1" ht="12.75"/>
    <row r="521" s="123" customFormat="1" ht="12.75"/>
    <row r="522" s="123" customFormat="1" ht="12.75"/>
    <row r="523" s="123" customFormat="1" ht="12.75"/>
    <row r="524" s="123" customFormat="1" ht="12.75"/>
    <row r="525" s="123" customFormat="1" ht="12.75"/>
    <row r="526" s="123" customFormat="1" ht="12.75"/>
    <row r="527" s="123" customFormat="1" ht="12.75"/>
    <row r="528" s="123" customFormat="1" ht="12.75"/>
    <row r="529" s="123" customFormat="1" ht="12.75"/>
    <row r="530" s="123" customFormat="1" ht="12.75"/>
    <row r="531" s="123" customFormat="1" ht="12.75"/>
    <row r="532" s="123" customFormat="1" ht="12.75"/>
    <row r="533" s="123" customFormat="1" ht="12.75"/>
    <row r="534" s="123" customFormat="1" ht="12.75"/>
    <row r="535" s="123" customFormat="1" ht="12.75"/>
    <row r="536" s="123" customFormat="1" ht="12.75"/>
    <row r="537" s="123" customFormat="1" ht="12.75"/>
    <row r="538" s="123" customFormat="1" ht="12.75"/>
    <row r="539" s="123" customFormat="1" ht="12.75"/>
    <row r="540" s="123" customFormat="1" ht="12.75"/>
    <row r="541" s="123" customFormat="1" ht="12.75"/>
    <row r="542" s="123" customFormat="1" ht="12.75"/>
    <row r="543" s="123" customFormat="1" ht="12.75"/>
    <row r="544" s="123" customFormat="1" ht="12.75"/>
    <row r="545" s="123" customFormat="1" ht="12.75"/>
    <row r="546" s="123" customFormat="1" ht="12.75"/>
    <row r="547" s="123" customFormat="1" ht="12.75"/>
    <row r="548" s="123" customFormat="1" ht="12.75"/>
    <row r="549" s="123" customFormat="1" ht="12.75"/>
    <row r="550" s="123" customFormat="1" ht="12.75"/>
    <row r="551" s="123" customFormat="1" ht="12.75"/>
    <row r="552" s="123" customFormat="1" ht="12.75"/>
    <row r="553" s="123" customFormat="1" ht="12.75"/>
    <row r="554" s="123" customFormat="1" ht="12.75"/>
    <row r="555" s="123" customFormat="1" ht="12.75"/>
    <row r="556" s="123" customFormat="1" ht="12.75"/>
    <row r="557" s="123" customFormat="1" ht="12.75"/>
    <row r="558" s="123" customFormat="1" ht="12.75"/>
    <row r="559" s="123" customFormat="1" ht="12.75"/>
    <row r="560" s="123" customFormat="1" ht="12.75"/>
    <row r="561" s="123" customFormat="1" ht="12.75"/>
    <row r="562" s="123" customFormat="1" ht="12.75"/>
    <row r="563" s="123" customFormat="1" ht="12.75"/>
    <row r="564" s="123" customFormat="1" ht="12.75"/>
    <row r="565" s="123" customFormat="1" ht="12.75"/>
    <row r="566" s="123" customFormat="1" ht="12.75"/>
    <row r="567" s="123" customFormat="1" ht="12.75"/>
    <row r="568" s="123" customFormat="1" ht="12.75"/>
    <row r="569" s="123" customFormat="1" ht="12.75"/>
    <row r="570" s="123" customFormat="1" ht="12.75"/>
    <row r="571" s="123" customFormat="1" ht="12.75"/>
    <row r="572" s="123" customFormat="1" ht="12.75"/>
    <row r="573" s="123" customFormat="1" ht="12.75"/>
    <row r="574" s="123" customFormat="1" ht="12.75"/>
    <row r="575" s="123" customFormat="1" ht="12.75"/>
    <row r="576" s="123" customFormat="1" ht="12.75"/>
    <row r="577" s="123" customFormat="1" ht="12.75"/>
    <row r="578" s="123" customFormat="1" ht="12.75"/>
    <row r="579" s="123" customFormat="1" ht="12.75"/>
    <row r="580" s="123" customFormat="1" ht="12.75"/>
    <row r="581" s="123" customFormat="1" ht="12.75"/>
    <row r="582" s="123" customFormat="1" ht="12.75"/>
    <row r="583" s="123" customFormat="1" ht="12.75"/>
    <row r="584" s="123" customFormat="1" ht="12.75"/>
    <row r="585" s="123" customFormat="1" ht="12.75"/>
    <row r="586" s="123" customFormat="1" ht="12.75"/>
    <row r="587" s="123" customFormat="1" ht="12.75"/>
    <row r="588" s="123" customFormat="1" ht="12.75"/>
    <row r="589" s="123" customFormat="1" ht="12.75"/>
    <row r="590" s="123" customFormat="1" ht="12.75"/>
    <row r="591" s="123" customFormat="1" ht="12.75"/>
    <row r="592" s="123" customFormat="1" ht="12.75"/>
    <row r="593" s="123" customFormat="1" ht="12.75"/>
    <row r="594" s="123" customFormat="1" ht="12.75"/>
    <row r="595" s="123" customFormat="1" ht="12.75"/>
    <row r="596" s="123" customFormat="1" ht="12.75"/>
    <row r="597" s="123" customFormat="1" ht="12.75"/>
    <row r="598" s="123" customFormat="1" ht="12.75"/>
    <row r="599" s="123" customFormat="1" ht="12.75"/>
    <row r="600" s="123" customFormat="1" ht="12.75"/>
    <row r="601" s="123" customFormat="1" ht="12.75"/>
    <row r="602" s="123" customFormat="1" ht="12.75"/>
    <row r="603" s="123" customFormat="1" ht="12.75"/>
    <row r="604" s="123" customFormat="1" ht="12.75"/>
    <row r="605" s="123" customFormat="1" ht="12.75"/>
    <row r="606" s="123" customFormat="1" ht="12.75"/>
    <row r="607" s="123" customFormat="1" ht="12.75"/>
    <row r="608" s="123" customFormat="1" ht="12.75"/>
    <row r="609" s="123" customFormat="1" ht="12.75"/>
    <row r="610" s="123" customFormat="1" ht="12.75"/>
    <row r="611" s="123" customFormat="1" ht="12.75"/>
    <row r="612" s="123" customFormat="1" ht="12.75"/>
    <row r="613" s="123" customFormat="1" ht="12.75"/>
    <row r="614" s="123" customFormat="1" ht="12.75"/>
    <row r="615" s="123" customFormat="1" ht="12.75"/>
    <row r="616" s="123" customFormat="1" ht="12.75"/>
    <row r="617" s="123" customFormat="1" ht="12.75"/>
    <row r="618" s="123" customFormat="1" ht="12.75"/>
    <row r="619" s="123" customFormat="1" ht="12.75"/>
    <row r="620" s="123" customFormat="1" ht="12.75"/>
    <row r="621" s="123" customFormat="1" ht="12.75"/>
    <row r="622" s="123" customFormat="1" ht="12.75"/>
    <row r="623" s="123" customFormat="1" ht="12.75"/>
    <row r="624" s="123" customFormat="1" ht="12.75"/>
    <row r="625" s="123" customFormat="1" ht="12.75"/>
    <row r="626" s="123" customFormat="1" ht="12.75"/>
    <row r="627" s="123" customFormat="1" ht="12.75"/>
    <row r="628" s="123" customFormat="1" ht="12.75"/>
    <row r="629" s="123" customFormat="1" ht="12.75"/>
    <row r="630" s="123" customFormat="1" ht="12.75"/>
    <row r="631" s="123" customFormat="1" ht="12.75"/>
    <row r="632" s="123" customFormat="1" ht="12.75"/>
    <row r="633" s="123" customFormat="1" ht="12.75"/>
    <row r="634" s="123" customFormat="1" ht="12.75"/>
    <row r="635" s="123" customFormat="1" ht="12.75"/>
    <row r="636" s="123" customFormat="1" ht="12.75"/>
    <row r="637" s="123" customFormat="1" ht="12.75"/>
    <row r="638" s="123" customFormat="1" ht="12.75"/>
    <row r="639" s="123" customFormat="1" ht="12.75"/>
    <row r="640" s="123" customFormat="1" ht="12.75"/>
    <row r="641" s="123" customFormat="1" ht="12.75"/>
    <row r="642" s="123" customFormat="1" ht="12.75"/>
    <row r="643" s="123" customFormat="1" ht="12.75"/>
    <row r="644" s="123" customFormat="1" ht="12.75"/>
    <row r="645" s="123" customFormat="1" ht="12.75"/>
    <row r="646" s="123" customFormat="1" ht="12.75"/>
    <row r="647" s="123" customFormat="1" ht="12.75"/>
    <row r="648" s="123" customFormat="1" ht="12.75"/>
    <row r="649" s="123" customFormat="1" ht="12.75"/>
    <row r="650" s="123" customFormat="1" ht="12.75"/>
    <row r="651" s="123" customFormat="1" ht="12.75"/>
    <row r="652" s="123" customFormat="1" ht="12.75"/>
    <row r="653" s="123" customFormat="1" ht="12.75"/>
    <row r="654" s="123" customFormat="1" ht="12.75"/>
    <row r="655" s="123" customFormat="1" ht="12.75"/>
    <row r="656" s="123" customFormat="1" ht="12.75"/>
    <row r="657" s="123" customFormat="1" ht="12.75"/>
    <row r="658" s="123" customFormat="1" ht="12.75"/>
    <row r="659" s="123" customFormat="1" ht="12.75"/>
    <row r="660" s="123" customFormat="1" ht="12.75"/>
    <row r="661" s="123" customFormat="1" ht="12.75"/>
    <row r="662" s="123" customFormat="1" ht="12.75"/>
    <row r="663" s="123" customFormat="1" ht="12.75"/>
    <row r="664" s="123" customFormat="1" ht="12.75"/>
    <row r="665" s="123" customFormat="1" ht="12.75"/>
    <row r="666" s="123" customFormat="1" ht="12.75"/>
    <row r="667" s="123" customFormat="1" ht="12.75"/>
    <row r="668" s="123" customFormat="1" ht="12.75"/>
    <row r="669" s="123" customFormat="1" ht="12.75"/>
    <row r="670" s="123" customFormat="1" ht="12.75"/>
    <row r="671" s="123" customFormat="1" ht="12.75"/>
    <row r="672" s="123" customFormat="1" ht="12.75"/>
    <row r="673" s="123" customFormat="1" ht="12.75"/>
    <row r="674" s="123" customFormat="1" ht="12.75"/>
    <row r="675" s="123" customFormat="1" ht="12.75"/>
    <row r="676" s="123" customFormat="1" ht="12.75"/>
    <row r="677" s="123" customFormat="1" ht="12.75"/>
    <row r="678" s="123" customFormat="1" ht="12.75"/>
    <row r="679" s="123" customFormat="1" ht="12.75"/>
    <row r="680" s="123" customFormat="1" ht="12.75"/>
    <row r="681" s="123" customFormat="1" ht="12.75"/>
    <row r="682" s="123" customFormat="1" ht="12.75"/>
    <row r="683" s="123" customFormat="1" ht="12.75"/>
    <row r="684" s="123" customFormat="1" ht="12.75"/>
    <row r="685" s="123" customFormat="1" ht="12.75"/>
    <row r="686" s="123" customFormat="1" ht="12.75"/>
    <row r="687" s="123" customFormat="1" ht="12.75"/>
    <row r="688" s="123" customFormat="1" ht="12.75"/>
    <row r="689" s="123" customFormat="1" ht="12.75"/>
    <row r="690" s="123" customFormat="1" ht="12.75"/>
    <row r="691" s="123" customFormat="1" ht="12.75"/>
    <row r="692" s="123" customFormat="1" ht="12.75"/>
    <row r="693" s="123" customFormat="1" ht="12.75"/>
    <row r="694" s="123" customFormat="1" ht="12.75"/>
    <row r="695" s="123" customFormat="1" ht="12.75"/>
    <row r="696" s="123" customFormat="1" ht="12.75"/>
    <row r="697" s="123" customFormat="1" ht="12.75"/>
    <row r="698" s="123" customFormat="1" ht="12.75"/>
    <row r="699" s="123" customFormat="1" ht="12.75"/>
    <row r="700" s="123" customFormat="1" ht="12.75"/>
    <row r="701" s="123" customFormat="1" ht="12.75"/>
    <row r="702" s="123" customFormat="1" ht="12.75"/>
    <row r="703" s="123" customFormat="1" ht="12.75"/>
    <row r="704" s="123" customFormat="1" ht="12.75"/>
    <row r="705" s="123" customFormat="1" ht="12.75"/>
    <row r="706" s="123" customFormat="1" ht="12.75"/>
    <row r="707" s="123" customFormat="1" ht="12.75"/>
    <row r="708" s="123" customFormat="1" ht="12.75"/>
    <row r="709" s="123" customFormat="1" ht="12.75"/>
    <row r="710" s="123" customFormat="1" ht="12.75"/>
    <row r="711" s="123" customFormat="1" ht="12.75"/>
    <row r="712" s="123" customFormat="1" ht="12.75"/>
    <row r="713" s="123" customFormat="1" ht="12.75"/>
    <row r="714" s="123" customFormat="1" ht="12.75"/>
    <row r="715" s="123" customFormat="1" ht="12.75"/>
    <row r="716" s="123" customFormat="1" ht="12.75"/>
    <row r="717" s="123" customFormat="1" ht="12.75"/>
    <row r="718" s="123" customFormat="1" ht="12.75"/>
    <row r="719" s="123" customFormat="1" ht="12.75"/>
    <row r="720" s="123" customFormat="1" ht="12.75"/>
    <row r="721" s="123" customFormat="1" ht="12.75"/>
    <row r="722" s="123" customFormat="1" ht="12.75"/>
    <row r="723" s="123" customFormat="1" ht="12.75"/>
    <row r="724" s="123" customFormat="1" ht="12.75"/>
    <row r="725" s="123" customFormat="1" ht="12.75"/>
    <row r="726" s="123" customFormat="1" ht="12.75"/>
    <row r="727" s="123" customFormat="1" ht="12.75"/>
    <row r="728" s="123" customFormat="1" ht="12.75"/>
    <row r="729" s="123" customFormat="1" ht="12.75"/>
    <row r="730" s="123" customFormat="1" ht="12.75"/>
    <row r="731" s="123" customFormat="1" ht="12.75"/>
    <row r="732" s="123" customFormat="1" ht="12.75"/>
    <row r="733" s="123" customFormat="1" ht="12.75"/>
    <row r="734" s="123" customFormat="1" ht="12.75"/>
    <row r="735" s="123" customFormat="1" ht="12.75"/>
    <row r="736" s="123" customFormat="1" ht="12.75"/>
    <row r="737" s="123" customFormat="1" ht="12.75"/>
    <row r="738" s="123" customFormat="1" ht="12.75"/>
    <row r="739" s="123" customFormat="1" ht="12.75"/>
    <row r="740" s="123" customFormat="1" ht="12.75"/>
    <row r="741" s="123" customFormat="1" ht="12.75"/>
    <row r="742" s="123" customFormat="1" ht="12.75"/>
    <row r="743" s="123" customFormat="1" ht="12.75"/>
    <row r="744" s="123" customFormat="1" ht="12.75"/>
    <row r="745" s="123" customFormat="1" ht="12.75"/>
    <row r="746" s="123" customFormat="1" ht="12.75"/>
    <row r="747" s="123" customFormat="1" ht="12.75"/>
    <row r="748" s="123" customFormat="1" ht="12.75"/>
    <row r="749" s="123" customFormat="1" ht="12.75"/>
    <row r="750" s="123" customFormat="1" ht="12.75"/>
    <row r="751" s="123" customFormat="1" ht="12.75"/>
    <row r="752" s="123" customFormat="1" ht="12.75"/>
    <row r="753" s="123" customFormat="1" ht="12.75"/>
    <row r="754" s="123" customFormat="1" ht="12.75"/>
    <row r="755" s="123" customFormat="1" ht="12.75"/>
    <row r="756" s="123" customFormat="1" ht="12.75"/>
    <row r="757" s="123" customFormat="1" ht="12.75"/>
    <row r="758" s="123" customFormat="1" ht="12.75"/>
    <row r="759" s="123" customFormat="1" ht="12.75"/>
    <row r="760" s="123" customFormat="1" ht="12.75"/>
    <row r="761" s="123" customFormat="1" ht="12.75"/>
    <row r="762" s="123" customFormat="1" ht="12.75"/>
    <row r="763" s="123" customFormat="1" ht="12.75"/>
    <row r="764" s="123" customFormat="1" ht="12.75"/>
    <row r="765" s="123" customFormat="1" ht="12.75"/>
    <row r="766" s="123" customFormat="1" ht="12.75"/>
    <row r="767" s="123" customFormat="1" ht="12.75"/>
    <row r="768" s="123" customFormat="1" ht="12.75"/>
    <row r="769" s="123" customFormat="1" ht="12.75"/>
    <row r="770" s="123" customFormat="1" ht="12.75"/>
    <row r="771" s="123" customFormat="1" ht="12.75"/>
    <row r="772" s="123" customFormat="1" ht="12.75"/>
    <row r="773" s="123" customFormat="1" ht="12.75"/>
    <row r="774" s="123" customFormat="1" ht="12.75"/>
    <row r="775" s="123" customFormat="1" ht="12.75"/>
    <row r="776" s="123" customFormat="1" ht="12.75"/>
    <row r="777" s="123" customFormat="1" ht="12.75"/>
    <row r="778" s="123" customFormat="1" ht="12.75"/>
    <row r="779" s="123" customFormat="1" ht="12.75"/>
    <row r="780" s="123" customFormat="1" ht="12.75"/>
    <row r="781" s="123" customFormat="1" ht="12.75"/>
    <row r="782" s="123" customFormat="1" ht="12.75"/>
    <row r="783" s="123" customFormat="1" ht="12.75"/>
    <row r="784" s="123" customFormat="1" ht="12.75"/>
    <row r="785" s="123" customFormat="1" ht="12.75"/>
    <row r="786" s="123" customFormat="1" ht="12.75"/>
    <row r="787" s="123" customFormat="1" ht="12.75"/>
    <row r="788" s="123" customFormat="1" ht="12.75"/>
    <row r="789" s="123" customFormat="1" ht="12.75"/>
    <row r="790" s="123" customFormat="1" ht="12.75"/>
    <row r="791" s="123" customFormat="1" ht="12.75"/>
    <row r="792" s="123" customFormat="1" ht="12.75"/>
    <row r="793" s="123" customFormat="1" ht="12.75"/>
    <row r="794" s="123" customFormat="1" ht="12.75"/>
    <row r="795" s="123" customFormat="1" ht="12.75"/>
    <row r="796" s="123" customFormat="1" ht="12.75"/>
    <row r="797" s="123" customFormat="1" ht="12.75"/>
    <row r="798" s="123" customFormat="1" ht="12.75"/>
    <row r="799" s="123" customFormat="1" ht="12.75"/>
    <row r="800" s="123" customFormat="1" ht="12.75"/>
    <row r="801" s="123" customFormat="1" ht="12.75"/>
    <row r="802" s="123" customFormat="1" ht="12.75"/>
    <row r="803" s="123" customFormat="1" ht="12.75"/>
    <row r="804" s="123" customFormat="1" ht="12.75"/>
    <row r="805" s="123" customFormat="1" ht="12.75"/>
    <row r="806" s="123" customFormat="1" ht="12.75"/>
    <row r="807" s="123" customFormat="1" ht="12.75"/>
    <row r="808" s="123" customFormat="1" ht="12.75"/>
    <row r="809" s="123" customFormat="1" ht="12.75"/>
    <row r="810" s="123" customFormat="1" ht="12.75"/>
    <row r="811" s="123" customFormat="1" ht="12.75"/>
    <row r="812" s="123" customFormat="1" ht="12.75"/>
    <row r="813" s="123" customFormat="1" ht="12.75"/>
    <row r="814" s="123" customFormat="1" ht="12.75"/>
    <row r="815" s="123" customFormat="1" ht="12.75"/>
    <row r="816" s="123" customFormat="1" ht="12.75"/>
    <row r="817" s="123" customFormat="1" ht="12.75"/>
    <row r="818" s="123" customFormat="1" ht="12.75"/>
    <row r="819" s="123" customFormat="1" ht="12.75"/>
    <row r="820" s="123" customFormat="1" ht="12.75"/>
    <row r="821" s="123" customFormat="1" ht="12.75"/>
    <row r="822" s="123" customFormat="1" ht="12.75"/>
    <row r="823" s="123" customFormat="1" ht="12.75"/>
    <row r="824" s="123" customFormat="1" ht="12.75"/>
    <row r="825" s="123" customFormat="1" ht="12.75"/>
    <row r="826" s="123" customFormat="1" ht="12.75"/>
    <row r="827" s="123" customFormat="1" ht="12.75"/>
    <row r="828" s="123" customFormat="1" ht="12.75"/>
    <row r="829" s="123" customFormat="1" ht="12.75"/>
    <row r="830" s="123" customFormat="1" ht="12.75"/>
    <row r="831" s="123" customFormat="1" ht="12.75"/>
    <row r="832" s="123" customFormat="1" ht="12.75"/>
    <row r="833" s="123" customFormat="1" ht="12.75"/>
    <row r="834" s="123" customFormat="1" ht="12.75"/>
    <row r="835" s="123" customFormat="1" ht="12.75"/>
    <row r="836" s="123" customFormat="1" ht="12.75"/>
    <row r="837" s="123" customFormat="1" ht="12.75"/>
    <row r="838" s="123" customFormat="1" ht="12.75"/>
    <row r="839" s="123" customFormat="1" ht="12.75"/>
    <row r="840" s="123" customFormat="1" ht="12.75"/>
    <row r="841" s="123" customFormat="1" ht="12.75"/>
    <row r="842" s="123" customFormat="1" ht="12.75"/>
    <row r="843" s="123" customFormat="1" ht="12.75"/>
    <row r="844" s="123" customFormat="1" ht="12.75"/>
    <row r="845" s="123" customFormat="1" ht="12.75"/>
    <row r="846" s="123" customFormat="1" ht="12.75"/>
    <row r="847" s="123" customFormat="1" ht="12.75"/>
    <row r="848" s="123" customFormat="1" ht="12.75"/>
    <row r="849" s="123" customFormat="1" ht="12.75"/>
    <row r="850" s="123" customFormat="1" ht="12.75"/>
    <row r="851" s="123" customFormat="1" ht="12.75"/>
    <row r="852" s="123" customFormat="1" ht="12.75"/>
    <row r="853" s="123" customFormat="1" ht="12.75"/>
    <row r="854" s="123" customFormat="1" ht="12.75"/>
    <row r="855" s="123" customFormat="1" ht="12.75"/>
    <row r="856" s="123" customFormat="1" ht="12.75"/>
    <row r="857" s="123" customFormat="1" ht="12.75"/>
    <row r="858" s="123" customFormat="1" ht="12.75"/>
    <row r="859" s="123" customFormat="1" ht="12.75"/>
    <row r="860" s="123" customFormat="1" ht="12.75"/>
    <row r="861" s="123" customFormat="1" ht="12.75"/>
    <row r="862" s="123" customFormat="1" ht="12.75"/>
    <row r="863" s="123" customFormat="1" ht="12.75"/>
    <row r="864" s="123" customFormat="1" ht="12.75"/>
    <row r="865" s="123" customFormat="1" ht="12.75"/>
    <row r="866" s="123" customFormat="1" ht="12.75"/>
    <row r="867" s="123" customFormat="1" ht="12.75"/>
    <row r="868" s="123" customFormat="1" ht="12.75"/>
    <row r="869" s="123" customFormat="1" ht="12.75"/>
    <row r="870" s="123" customFormat="1" ht="12.75"/>
    <row r="871" s="123" customFormat="1" ht="12.75"/>
    <row r="872" s="123" customFormat="1" ht="12.75"/>
    <row r="873" s="123" customFormat="1" ht="12.75"/>
    <row r="874" s="123" customFormat="1" ht="12.75"/>
    <row r="875" s="123" customFormat="1" ht="12.75"/>
    <row r="876" s="123" customFormat="1" ht="12.75"/>
    <row r="877" s="123" customFormat="1" ht="12.75"/>
    <row r="878" s="123" customFormat="1" ht="12.75"/>
    <row r="879" s="123" customFormat="1" ht="12.75"/>
    <row r="880" s="123" customFormat="1" ht="12.75"/>
    <row r="881" s="123" customFormat="1" ht="12.75"/>
    <row r="882" s="123" customFormat="1" ht="12.75"/>
    <row r="883" s="123" customFormat="1" ht="12.75"/>
    <row r="884" s="123" customFormat="1" ht="12.75"/>
    <row r="885" s="123" customFormat="1" ht="12.75"/>
    <row r="886" s="123" customFormat="1" ht="12.75"/>
    <row r="887" s="123" customFormat="1" ht="12.75"/>
    <row r="888" s="123" customFormat="1" ht="12.75"/>
    <row r="889" s="123" customFormat="1" ht="12.75"/>
    <row r="890" s="123" customFormat="1" ht="12.75"/>
    <row r="891" s="123" customFormat="1" ht="12.75"/>
    <row r="892" s="123" customFormat="1" ht="12.75"/>
    <row r="893" s="123" customFormat="1" ht="12.75"/>
    <row r="894" s="123" customFormat="1" ht="12.75"/>
    <row r="895" s="123" customFormat="1" ht="12.75"/>
    <row r="896" s="123" customFormat="1" ht="12.75"/>
    <row r="897" s="123" customFormat="1" ht="12.75"/>
    <row r="898" s="123" customFormat="1" ht="12.75"/>
    <row r="899" s="123" customFormat="1" ht="12.75"/>
    <row r="900" s="123" customFormat="1" ht="12.75"/>
    <row r="901" s="123" customFormat="1" ht="12.75"/>
    <row r="902" s="123" customFormat="1" ht="12.75"/>
    <row r="903" s="123" customFormat="1" ht="12.75"/>
    <row r="904" s="123" customFormat="1" ht="12.75"/>
    <row r="905" s="123" customFormat="1" ht="12.75"/>
    <row r="906" s="123" customFormat="1" ht="12.75"/>
    <row r="907" s="123" customFormat="1" ht="12.75"/>
    <row r="908" s="123" customFormat="1" ht="12.75"/>
    <row r="909" s="123" customFormat="1" ht="12.75"/>
    <row r="910" s="123" customFormat="1" ht="12.75"/>
    <row r="911" s="123" customFormat="1" ht="12.75"/>
    <row r="912" s="123" customFormat="1" ht="12.75"/>
    <row r="913" s="123" customFormat="1" ht="12.75"/>
    <row r="914" s="123" customFormat="1" ht="12.75"/>
    <row r="915" s="123" customFormat="1" ht="12.75"/>
    <row r="916" s="123" customFormat="1" ht="12.75"/>
    <row r="917" s="123" customFormat="1" ht="12.75"/>
    <row r="918" s="123" customFormat="1" ht="12.75"/>
    <row r="919" s="123" customFormat="1" ht="12.75"/>
    <row r="920" s="123" customFormat="1" ht="12.75"/>
    <row r="921" s="123" customFormat="1" ht="12.75"/>
    <row r="922" s="123" customFormat="1" ht="12.75"/>
    <row r="923" s="123" customFormat="1" ht="12.75"/>
    <row r="924" s="123" customFormat="1" ht="12.75"/>
    <row r="925" s="123" customFormat="1" ht="12.75"/>
    <row r="926" s="123" customFormat="1" ht="12.75"/>
    <row r="927" s="123" customFormat="1" ht="12.75"/>
    <row r="928" s="123" customFormat="1" ht="12.75"/>
    <row r="929" s="123" customFormat="1" ht="12.75"/>
    <row r="930" s="123" customFormat="1" ht="12.75"/>
    <row r="931" s="123" customFormat="1" ht="12.75"/>
    <row r="932" s="123" customFormat="1" ht="12.75"/>
    <row r="933" s="123" customFormat="1" ht="12.75"/>
    <row r="934" s="123" customFormat="1" ht="12.75"/>
    <row r="935" s="123" customFormat="1" ht="12.75"/>
    <row r="936" s="123" customFormat="1" ht="12.75"/>
    <row r="937" s="123" customFormat="1" ht="12.75"/>
    <row r="938" s="123" customFormat="1" ht="12.75"/>
    <row r="939" s="123" customFormat="1" ht="12.75"/>
    <row r="940" s="123" customFormat="1" ht="12.75"/>
    <row r="941" s="123" customFormat="1" ht="12.75"/>
    <row r="942" s="123" customFormat="1" ht="12.75"/>
    <row r="943" s="123" customFormat="1" ht="12.75"/>
    <row r="944" s="123" customFormat="1" ht="12.75"/>
    <row r="945" s="123" customFormat="1" ht="12.75"/>
    <row r="946" s="123" customFormat="1" ht="12.75"/>
    <row r="947" s="123" customFormat="1" ht="12.75"/>
    <row r="948" s="123" customFormat="1" ht="12.75"/>
    <row r="949" s="123" customFormat="1" ht="12.75"/>
    <row r="950" s="123" customFormat="1" ht="12.75"/>
    <row r="951" s="123" customFormat="1" ht="12.75"/>
    <row r="952" s="123" customFormat="1" ht="12.75"/>
    <row r="953" s="123" customFormat="1" ht="12.75"/>
    <row r="954" s="123" customFormat="1" ht="12.75"/>
    <row r="955" s="123" customFormat="1" ht="12.75"/>
    <row r="956" s="123" customFormat="1" ht="12.75"/>
    <row r="957" s="123" customFormat="1" ht="12.75"/>
    <row r="958" s="123" customFormat="1" ht="12.75"/>
    <row r="959" s="123" customFormat="1" ht="12.75"/>
    <row r="960" s="123" customFormat="1" ht="12.75"/>
    <row r="961" s="123" customFormat="1" ht="12.75"/>
    <row r="962" s="123" customFormat="1" ht="12.75"/>
    <row r="963" s="123" customFormat="1" ht="12.75"/>
    <row r="964" s="123" customFormat="1" ht="12.75"/>
    <row r="965" s="123" customFormat="1" ht="12.75"/>
    <row r="966" s="123" customFormat="1" ht="12.75"/>
    <row r="967" s="123" customFormat="1" ht="12.75"/>
    <row r="968" s="123" customFormat="1" ht="12.75"/>
    <row r="969" s="123" customFormat="1" ht="12.75"/>
    <row r="970" s="123" customFormat="1" ht="12.75"/>
    <row r="971" s="123" customFormat="1" ht="12.75"/>
    <row r="972" s="123" customFormat="1" ht="12.75"/>
    <row r="973" s="123" customFormat="1" ht="12.75"/>
    <row r="974" s="123" customFormat="1" ht="12.75"/>
    <row r="975" s="123" customFormat="1" ht="12.75"/>
    <row r="976" s="123" customFormat="1" ht="12.75"/>
    <row r="977" s="123" customFormat="1" ht="12.75"/>
    <row r="978" s="123" customFormat="1" ht="12.75"/>
    <row r="979" s="123" customFormat="1" ht="12.75"/>
    <row r="980" s="123" customFormat="1" ht="12.75"/>
    <row r="981" s="123" customFormat="1" ht="12.75"/>
    <row r="982" s="123" customFormat="1" ht="12.75"/>
    <row r="983" s="123" customFormat="1" ht="12.75"/>
    <row r="984" s="123" customFormat="1" ht="12.75"/>
    <row r="985" s="123" customFormat="1" ht="12.75"/>
    <row r="986" s="123" customFormat="1" ht="12.75"/>
    <row r="987" s="123" customFormat="1" ht="12.75"/>
    <row r="988" s="123" customFormat="1" ht="12.75"/>
    <row r="989" s="123" customFormat="1" ht="12.75"/>
    <row r="990" s="123" customFormat="1" ht="12.75"/>
    <row r="991" s="123" customFormat="1" ht="12.75"/>
    <row r="992" s="123" customFormat="1" ht="12.75"/>
    <row r="993" s="123" customFormat="1" ht="12.75"/>
    <row r="994" s="123" customFormat="1" ht="12.75"/>
    <row r="995" s="123" customFormat="1" ht="12.75"/>
    <row r="996" s="123" customFormat="1" ht="12.75"/>
    <row r="997" s="123" customFormat="1" ht="12.75"/>
    <row r="998" s="123" customFormat="1" ht="12.75"/>
    <row r="999" s="123" customFormat="1" ht="12.75"/>
    <row r="1000" s="123" customFormat="1" ht="12.75"/>
    <row r="1001" s="123" customFormat="1" ht="12.75"/>
    <row r="1002" s="123" customFormat="1" ht="12.75"/>
    <row r="1003" s="123" customFormat="1" ht="12.75"/>
    <row r="1004" s="123" customFormat="1" ht="12.75"/>
    <row r="1005" s="123" customFormat="1" ht="12.75"/>
    <row r="1006" s="123" customFormat="1" ht="12.75"/>
    <row r="1007" s="123" customFormat="1" ht="12.75"/>
    <row r="1008" s="123" customFormat="1" ht="12.75"/>
    <row r="1009" s="123" customFormat="1" ht="12.75"/>
    <row r="1010" s="123" customFormat="1" ht="12.75"/>
    <row r="1011" s="123" customFormat="1" ht="12.75"/>
    <row r="1012" s="123" customFormat="1" ht="12.75"/>
    <row r="1013" s="123" customFormat="1" ht="12.75"/>
    <row r="1014" s="123" customFormat="1" ht="12.75"/>
    <row r="1015" s="123" customFormat="1" ht="12.75"/>
    <row r="1016" s="123" customFormat="1" ht="12.75"/>
    <row r="1017" s="123" customFormat="1" ht="12.75"/>
    <row r="1018" s="123" customFormat="1" ht="12.75"/>
    <row r="1019" s="123" customFormat="1" ht="12.75"/>
    <row r="1020" s="123" customFormat="1" ht="12.75"/>
    <row r="1021" s="123" customFormat="1" ht="12.75"/>
    <row r="1022" s="123" customFormat="1" ht="12.75"/>
    <row r="1023" s="123" customFormat="1" ht="12.75"/>
    <row r="1024" s="123" customFormat="1" ht="12.75"/>
    <row r="1025" s="123" customFormat="1" ht="12.75"/>
    <row r="1026" s="123" customFormat="1" ht="12.75"/>
    <row r="1027" s="123" customFormat="1" ht="12.75"/>
    <row r="1028" s="123" customFormat="1" ht="12.75"/>
    <row r="1029" s="123" customFormat="1" ht="12.75"/>
    <row r="1030" s="123" customFormat="1" ht="12.75"/>
    <row r="1031" s="123" customFormat="1" ht="12.75"/>
    <row r="1032" s="123" customFormat="1" ht="12.75"/>
    <row r="1033" s="123" customFormat="1" ht="12.75"/>
    <row r="1034" s="123" customFormat="1" ht="12.75"/>
    <row r="1035" s="123" customFormat="1" ht="12.75"/>
    <row r="1036" s="123" customFormat="1" ht="12.75"/>
    <row r="1037" s="123" customFormat="1" ht="12.75"/>
    <row r="1038" s="123" customFormat="1" ht="12.75"/>
    <row r="1039" s="123" customFormat="1" ht="12.75"/>
    <row r="1040" s="123" customFormat="1" ht="12.75"/>
    <row r="1041" s="123" customFormat="1" ht="12.75"/>
    <row r="1042" s="123" customFormat="1" ht="12.75"/>
    <row r="1043" s="123" customFormat="1" ht="12.75"/>
    <row r="1044" spans="8:14" s="123" customFormat="1" ht="12.75">
      <c r="H1044" s="124"/>
      <c r="I1044" s="124"/>
      <c r="J1044" s="124"/>
      <c r="K1044" s="124"/>
      <c r="L1044" s="124"/>
      <c r="M1044" s="124"/>
      <c r="N1044" s="124"/>
    </row>
  </sheetData>
  <mergeCells count="58">
    <mergeCell ref="K55:S55"/>
    <mergeCell ref="K54:S54"/>
    <mergeCell ref="A52:C52"/>
    <mergeCell ref="F52:I52"/>
    <mergeCell ref="K52:N52"/>
    <mergeCell ref="A53:I53"/>
    <mergeCell ref="K53:S53"/>
    <mergeCell ref="P50:S50"/>
    <mergeCell ref="A51:C51"/>
    <mergeCell ref="F51:I51"/>
    <mergeCell ref="K51:N51"/>
    <mergeCell ref="A49:I49"/>
    <mergeCell ref="A50:C50"/>
    <mergeCell ref="F50:I50"/>
    <mergeCell ref="K50:O50"/>
    <mergeCell ref="J41:L41"/>
    <mergeCell ref="N41:P41"/>
    <mergeCell ref="Q41:R41"/>
    <mergeCell ref="A48:I48"/>
    <mergeCell ref="K48:S48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2005-02-24T05:09:24Z</cp:lastPrinted>
  <dcterms:created xsi:type="dcterms:W3CDTF">2004-05-24T05:57:22Z</dcterms:created>
  <dcterms:modified xsi:type="dcterms:W3CDTF">2005-02-24T06:03:49Z</dcterms:modified>
  <cp:category/>
  <cp:version/>
  <cp:contentType/>
  <cp:contentStatus/>
</cp:coreProperties>
</file>