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tabRatio="603" activeTab="0"/>
  </bookViews>
  <sheets>
    <sheet name="FEb05" sheetId="1" r:id="rId1"/>
  </sheets>
  <definedNames/>
  <calcPr fullCalcOnLoad="1"/>
</workbook>
</file>

<file path=xl/sharedStrings.xml><?xml version="1.0" encoding="utf-8"?>
<sst xmlns="http://schemas.openxmlformats.org/spreadsheetml/2006/main" count="100" uniqueCount="85">
  <si>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</si>
  <si>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</si>
  <si>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</si>
  <si>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</si>
  <si>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</si>
  <si>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</si>
  <si>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</si>
  <si>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</si>
  <si>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</si>
  <si>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</si>
  <si>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</si>
  <si>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</si>
  <si>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</si>
  <si>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</si>
  <si>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</si>
  <si>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</si>
  <si>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</si>
  <si>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</si>
  <si>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</si>
  <si>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</si>
  <si>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</si>
  <si>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</si>
  <si>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</si>
  <si>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</si>
  <si>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</si>
  <si>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</si>
  <si>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</si>
  <si>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</si>
  <si>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</si>
  <si>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</si>
  <si>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</si>
  <si>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</si>
  <si>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</si>
  <si>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</si>
  <si>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</si>
  <si>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</si>
  <si>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</si>
  <si>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</si>
  <si>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</si>
  <si>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</si>
  <si>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</si>
  <si>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</si>
  <si>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CANOLA / IKHANOLA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</si>
  <si>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</si>
  <si>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</si>
  <si>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</si>
  <si>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</si>
  <si>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</si>
  <si>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</si>
  <si>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ton/ithani</t>
  </si>
  <si>
    <t>Ikhanola ophelele</t>
  </si>
  <si>
    <t>English</t>
  </si>
  <si>
    <t>(d) RSA Exports (5)</t>
  </si>
  <si>
    <t>(d) Okuthunyelwa yiRSA kwamanye amazwe (5)</t>
  </si>
  <si>
    <t xml:space="preserve">Ukudla kwezilwane </t>
  </si>
  <si>
    <t>Okusele okuthunyelwayo(+)/Okwemukelwayo(-)</t>
  </si>
  <si>
    <t>Released to end-consumer(s)</t>
  </si>
  <si>
    <t>September 2005</t>
  </si>
  <si>
    <t>KuSeptemba 2005</t>
  </si>
  <si>
    <t>2005/2006 Year (October - September) / Unyaka ka-2005/2006 (Ku-Okthoba - KuSeptemba) (2)</t>
  </si>
  <si>
    <t>August 2005 (On request of the industry.)</t>
  </si>
  <si>
    <t>Ku-Agosti 2005 (Ngesicelo semboni.)</t>
  </si>
  <si>
    <t>December 2005</t>
  </si>
  <si>
    <t>KuDisemba 2005</t>
  </si>
  <si>
    <r>
      <t>(f) Isitokwe esingasetshenzisiwe</t>
    </r>
    <r>
      <rPr>
        <sz val="20"/>
        <rFont val="Arial Narrow"/>
        <family val="2"/>
      </rPr>
      <t xml:space="preserve"> </t>
    </r>
    <r>
      <rPr>
        <b/>
        <sz val="20"/>
        <rFont val="Arial Narrow"/>
        <family val="2"/>
      </rPr>
      <t>(a+b-c-d-e)</t>
    </r>
  </si>
  <si>
    <t xml:space="preserve">1 October/Ku-Okthoba 2005  </t>
  </si>
  <si>
    <t xml:space="preserve">Preliminary/Okokuqala  </t>
  </si>
  <si>
    <t xml:space="preserve">1 October/Ku-Okthoba 2004  </t>
  </si>
  <si>
    <t>KuJanuwari 2006</t>
  </si>
  <si>
    <t>January 2006</t>
  </si>
  <si>
    <t>October 2005 - January 2006</t>
  </si>
  <si>
    <t xml:space="preserve">Ku-Okthoba 2005 - KuJanuwari 2006  </t>
  </si>
  <si>
    <t xml:space="preserve">31 January/KuJanuwari 2006  </t>
  </si>
  <si>
    <t xml:space="preserve">Ku-Okthoba 2004 - KuJanuwari 2005  </t>
  </si>
  <si>
    <t>October 2004 - January 2005</t>
  </si>
  <si>
    <t>SMI-022006</t>
  </si>
  <si>
    <t>Ku-Okthoba 2005 - KuJanuwari 2006</t>
  </si>
  <si>
    <t>42 380</t>
  </si>
  <si>
    <t xml:space="preserve">31 January/KuJanuwari 2005  </t>
  </si>
  <si>
    <t xml:space="preserve">-gayiwe ukuba kwenze uwoyela kanye nokudla kwemfuyo  </t>
  </si>
  <si>
    <t>Oil and oilcake</t>
  </si>
  <si>
    <t xml:space="preserve">1 December/KuDisemba 2005 </t>
  </si>
  <si>
    <t xml:space="preserve">1 January/KuJanuwari 2006 </t>
  </si>
  <si>
    <t xml:space="preserve">31 December/KuDisemba 2005 </t>
  </si>
  <si>
    <t xml:space="preserve">31 January/KuJanuwari 2006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</si>
</sst>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 Narrow"/>
      <family val="2"/>
    </font>
    <font>
      <b/>
      <sz val="20"/>
      <color indexed="8"/>
      <name val="Arial Narrow"/>
      <family val="2"/>
    </font>
    <font>
      <sz val="18"/>
      <name val="Arial Narrow"/>
      <family val="2"/>
    </font>
    <font>
      <sz val="20"/>
      <color indexed="8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sz val="20"/>
      <color indexed="62"/>
      <name val="Arial Narrow"/>
      <family val="2"/>
    </font>
    <font>
      <i/>
      <sz val="20"/>
      <name val="Arial Narrow"/>
      <family val="2"/>
    </font>
    <font>
      <i/>
      <sz val="20"/>
      <color indexed="8"/>
      <name val="Arial Narrow"/>
      <family val="2"/>
    </font>
    <font>
      <b/>
      <u val="single"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20"/>
      <color indexed="10"/>
      <name val="Arial Narrow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72" fontId="9" fillId="0" borderId="4" xfId="0" applyNumberFormat="1" applyFont="1" applyFill="1" applyBorder="1" applyAlignment="1">
      <alignment vertical="center"/>
    </xf>
    <xf numFmtId="172" fontId="6" fillId="0" borderId="4" xfId="0" applyNumberFormat="1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8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8" fillId="0" borderId="9" xfId="0" applyFont="1" applyFill="1" applyBorder="1" applyAlignment="1" quotePrefix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172" fontId="6" fillId="0" borderId="16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18" xfId="0" applyFont="1" applyBorder="1" applyAlignment="1">
      <alignment horizontal="right" vertical="center" wrapText="1"/>
    </xf>
    <xf numFmtId="0" fontId="10" fillId="0" borderId="13" xfId="0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0" fontId="11" fillId="0" borderId="15" xfId="0" applyFont="1" applyBorder="1" applyAlignment="1" quotePrefix="1">
      <alignment horizontal="right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2" fontId="6" fillId="0" borderId="1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172" fontId="6" fillId="0" borderId="2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vertical="center"/>
    </xf>
    <xf numFmtId="172" fontId="7" fillId="0" borderId="8" xfId="0" applyNumberFormat="1" applyFont="1" applyFill="1" applyBorder="1" applyAlignment="1" quotePrefix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10" fillId="0" borderId="21" xfId="0" applyFont="1" applyFill="1" applyBorder="1" applyAlignment="1" quotePrefix="1">
      <alignment horizontal="left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172" fontId="6" fillId="0" borderId="24" xfId="0" applyNumberFormat="1" applyFont="1" applyFill="1" applyBorder="1" applyAlignment="1" quotePrefix="1">
      <alignment horizontal="center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left" vertical="center"/>
    </xf>
    <xf numFmtId="172" fontId="6" fillId="0" borderId="27" xfId="0" applyNumberFormat="1" applyFont="1" applyFill="1" applyBorder="1" applyAlignment="1" quotePrefix="1">
      <alignment horizontal="center" vertical="center"/>
    </xf>
    <xf numFmtId="0" fontId="10" fillId="0" borderId="2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172" fontId="6" fillId="0" borderId="1" xfId="0" applyNumberFormat="1" applyFont="1" applyFill="1" applyBorder="1" applyAlignment="1" quotePrefix="1">
      <alignment horizontal="center" vertical="center"/>
    </xf>
    <xf numFmtId="0" fontId="7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2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horizontal="right" vertical="center"/>
    </xf>
    <xf numFmtId="0" fontId="7" fillId="0" borderId="7" xfId="0" applyFont="1" applyBorder="1" applyAlignment="1">
      <alignment vertical="center"/>
    </xf>
    <xf numFmtId="172" fontId="6" fillId="0" borderId="0" xfId="0" applyNumberFormat="1" applyFont="1" applyFill="1" applyBorder="1" applyAlignment="1">
      <alignment horizontal="left" vertical="center"/>
    </xf>
    <xf numFmtId="17" fontId="10" fillId="0" borderId="0" xfId="0" applyNumberFormat="1" applyFont="1" applyFill="1" applyBorder="1" applyAlignment="1" quotePrefix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2" fontId="11" fillId="0" borderId="0" xfId="0" applyNumberFormat="1" applyFont="1" applyFill="1" applyBorder="1" applyAlignment="1">
      <alignment horizontal="right" vertical="center"/>
    </xf>
    <xf numFmtId="172" fontId="11" fillId="0" borderId="7" xfId="0" applyNumberFormat="1" applyFont="1" applyFill="1" applyBorder="1" applyAlignment="1">
      <alignment horizontal="right" vertical="center"/>
    </xf>
    <xf numFmtId="172" fontId="6" fillId="0" borderId="29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4" xfId="0" applyNumberFormat="1" applyFont="1" applyFill="1" applyBorder="1" applyAlignment="1">
      <alignment horizontal="right" vertical="center"/>
    </xf>
    <xf numFmtId="1" fontId="10" fillId="0" borderId="33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172" fontId="9" fillId="0" borderId="34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2" fontId="9" fillId="0" borderId="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 quotePrefix="1">
      <alignment horizontal="center" vertical="center"/>
    </xf>
    <xf numFmtId="49" fontId="7" fillId="0" borderId="22" xfId="0" applyNumberFormat="1" applyFont="1" applyFill="1" applyBorder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72" fontId="9" fillId="0" borderId="37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2" fontId="7" fillId="0" borderId="34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72" fontId="7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quotePrefix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7" fontId="7" fillId="0" borderId="34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22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 quotePrefix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quotePrefix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quotePrefix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17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7" fontId="6" fillId="0" borderId="5" xfId="0" applyNumberFormat="1" applyFont="1" applyFill="1" applyBorder="1" applyAlignment="1" quotePrefix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14" fontId="13" fillId="0" borderId="8" xfId="0" applyNumberFormat="1" applyFont="1" applyFill="1" applyBorder="1" applyAlignment="1">
      <alignment horizontal="center" vertical="center"/>
    </xf>
    <xf numFmtId="14" fontId="13" fillId="0" borderId="1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5550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342900</xdr:rowOff>
    </xdr:from>
    <xdr:to>
      <xdr:col>2</xdr:col>
      <xdr:colOff>2085975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42900"/>
          <a:ext cx="19716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46</xdr:row>
      <xdr:rowOff>0</xdr:rowOff>
    </xdr:from>
    <xdr:to>
      <xdr:col>12</xdr:col>
      <xdr:colOff>390525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0" y="1481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46</xdr:row>
      <xdr:rowOff>0</xdr:rowOff>
    </xdr:from>
    <xdr:to>
      <xdr:col>12</xdr:col>
      <xdr:colOff>390525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0" y="1481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46</xdr:row>
      <xdr:rowOff>0</xdr:rowOff>
    </xdr:from>
    <xdr:to>
      <xdr:col>10</xdr:col>
      <xdr:colOff>495300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1481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46</xdr:row>
      <xdr:rowOff>0</xdr:rowOff>
    </xdr:from>
    <xdr:to>
      <xdr:col>10</xdr:col>
      <xdr:colOff>495300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1481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46</xdr:row>
      <xdr:rowOff>0</xdr:rowOff>
    </xdr:from>
    <xdr:to>
      <xdr:col>10</xdr:col>
      <xdr:colOff>495300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1481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46</xdr:row>
      <xdr:rowOff>0</xdr:rowOff>
    </xdr:from>
    <xdr:to>
      <xdr:col>10</xdr:col>
      <xdr:colOff>495300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14811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50" zoomScaleNormal="50" workbookViewId="0" topLeftCell="A1">
      <selection activeCell="D2" sqref="D2:P2"/>
    </sheetView>
  </sheetViews>
  <sheetFormatPr defaultColWidth="9.140625" defaultRowHeight="12.75"/>
  <cols>
    <col min="1" max="2" width="2.7109375" style="7" customWidth="1"/>
    <col min="3" max="3" width="42.57421875" style="7" customWidth="1"/>
    <col min="4" max="4" width="8.7109375" style="7" customWidth="1"/>
    <col min="5" max="5" width="18.28125" style="7" customWidth="1"/>
    <col min="6" max="6" width="25.57421875" style="7" customWidth="1"/>
    <col min="7" max="7" width="8.00390625" style="7" customWidth="1"/>
    <col min="8" max="8" width="14.57421875" style="7" customWidth="1"/>
    <col min="9" max="9" width="28.57421875" style="7" customWidth="1"/>
    <col min="10" max="10" width="17.140625" style="7" customWidth="1"/>
    <col min="11" max="11" width="18.00390625" style="7" customWidth="1"/>
    <col min="12" max="12" width="20.140625" style="7" customWidth="1"/>
    <col min="13" max="13" width="15.8515625" style="7" customWidth="1"/>
    <col min="14" max="14" width="17.140625" style="7" customWidth="1"/>
    <col min="15" max="15" width="18.00390625" style="7" customWidth="1"/>
    <col min="16" max="16" width="19.00390625" style="7" customWidth="1"/>
    <col min="17" max="17" width="84.00390625" style="7" customWidth="1"/>
    <col min="18" max="18" width="5.421875" style="7" customWidth="1"/>
    <col min="19" max="19" width="3.28125" style="7" customWidth="1"/>
    <col min="20" max="16384" width="9.140625" style="7" customWidth="1"/>
  </cols>
  <sheetData>
    <row r="1" spans="1:21" ht="30" customHeight="1">
      <c r="A1" s="200"/>
      <c r="B1" s="201"/>
      <c r="C1" s="201"/>
      <c r="D1" s="205" t="s">
        <v>42</v>
      </c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  <c r="Q1" s="208" t="s">
        <v>75</v>
      </c>
      <c r="R1" s="208"/>
      <c r="S1" s="209"/>
      <c r="T1" s="5"/>
      <c r="U1" s="6"/>
    </row>
    <row r="2" spans="1:21" ht="27.75" customHeight="1">
      <c r="A2" s="202"/>
      <c r="B2" s="203"/>
      <c r="C2" s="203"/>
      <c r="D2" s="212" t="s">
        <v>43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  <c r="Q2" s="210"/>
      <c r="R2" s="210"/>
      <c r="S2" s="211"/>
      <c r="T2" s="5"/>
      <c r="U2" s="6"/>
    </row>
    <row r="3" spans="1:21" ht="27.75" customHeight="1" thickBot="1">
      <c r="A3" s="202"/>
      <c r="B3" s="203"/>
      <c r="C3" s="203"/>
      <c r="D3" s="215" t="s">
        <v>59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  <c r="Q3" s="210"/>
      <c r="R3" s="210"/>
      <c r="S3" s="211"/>
      <c r="T3" s="8"/>
      <c r="U3" s="6"/>
    </row>
    <row r="4" spans="1:21" s="11" customFormat="1" ht="27.75" customHeight="1">
      <c r="A4" s="202"/>
      <c r="B4" s="203"/>
      <c r="C4" s="204"/>
      <c r="D4" s="218" t="s">
        <v>62</v>
      </c>
      <c r="E4" s="178"/>
      <c r="F4" s="177"/>
      <c r="G4" s="218" t="s">
        <v>69</v>
      </c>
      <c r="H4" s="178"/>
      <c r="I4" s="177"/>
      <c r="J4" s="219" t="s">
        <v>0</v>
      </c>
      <c r="K4" s="176"/>
      <c r="L4" s="176"/>
      <c r="M4" s="1"/>
      <c r="N4" s="219" t="s">
        <v>0</v>
      </c>
      <c r="O4" s="176"/>
      <c r="P4" s="220"/>
      <c r="Q4" s="221">
        <v>38771</v>
      </c>
      <c r="R4" s="222"/>
      <c r="S4" s="223"/>
      <c r="T4" s="9"/>
      <c r="U4" s="10"/>
    </row>
    <row r="5" spans="1:21" s="11" customFormat="1" ht="27.75" customHeight="1">
      <c r="A5" s="202"/>
      <c r="B5" s="203"/>
      <c r="C5" s="204"/>
      <c r="D5" s="198" t="s">
        <v>63</v>
      </c>
      <c r="E5" s="178"/>
      <c r="F5" s="177"/>
      <c r="G5" s="198" t="s">
        <v>68</v>
      </c>
      <c r="H5" s="178"/>
      <c r="I5" s="177"/>
      <c r="J5" s="199" t="s">
        <v>70</v>
      </c>
      <c r="K5" s="178"/>
      <c r="L5" s="177"/>
      <c r="M5" s="2" t="s">
        <v>1</v>
      </c>
      <c r="N5" s="199" t="s">
        <v>74</v>
      </c>
      <c r="O5" s="178"/>
      <c r="P5" s="177"/>
      <c r="Q5" s="221"/>
      <c r="R5" s="222"/>
      <c r="S5" s="223"/>
      <c r="T5" s="9"/>
      <c r="U5" s="10"/>
    </row>
    <row r="6" spans="1:21" s="11" customFormat="1" ht="27.75" customHeight="1" thickBot="1">
      <c r="A6" s="202"/>
      <c r="B6" s="203"/>
      <c r="C6" s="204"/>
      <c r="D6" s="194"/>
      <c r="E6" s="195"/>
      <c r="F6" s="196"/>
      <c r="G6" s="194" t="s">
        <v>66</v>
      </c>
      <c r="H6" s="195"/>
      <c r="I6" s="196"/>
      <c r="J6" s="197" t="s">
        <v>71</v>
      </c>
      <c r="K6" s="174"/>
      <c r="L6" s="173"/>
      <c r="M6" s="3" t="s">
        <v>2</v>
      </c>
      <c r="N6" s="197" t="s">
        <v>73</v>
      </c>
      <c r="O6" s="174"/>
      <c r="P6" s="173"/>
      <c r="Q6" s="224"/>
      <c r="R6" s="225"/>
      <c r="S6" s="226"/>
      <c r="T6" s="12"/>
      <c r="U6" s="13"/>
    </row>
    <row r="7" spans="1:21" s="11" customFormat="1" ht="27.75" customHeight="1" thickBot="1">
      <c r="A7" s="181" t="s">
        <v>51</v>
      </c>
      <c r="B7" s="182"/>
      <c r="C7" s="183"/>
      <c r="D7" s="184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6"/>
      <c r="Q7" s="181" t="s">
        <v>3</v>
      </c>
      <c r="R7" s="182"/>
      <c r="S7" s="183"/>
      <c r="T7" s="12"/>
      <c r="U7" s="13"/>
    </row>
    <row r="8" spans="1:21" s="11" customFormat="1" ht="27.75" customHeight="1" thickBot="1">
      <c r="A8" s="187" t="s">
        <v>4</v>
      </c>
      <c r="B8" s="188"/>
      <c r="C8" s="188"/>
      <c r="D8" s="150" t="s">
        <v>81</v>
      </c>
      <c r="E8" s="151"/>
      <c r="F8" s="152"/>
      <c r="G8" s="150" t="s">
        <v>82</v>
      </c>
      <c r="H8" s="151"/>
      <c r="I8" s="152"/>
      <c r="J8" s="150" t="s">
        <v>65</v>
      </c>
      <c r="K8" s="189"/>
      <c r="L8" s="190"/>
      <c r="M8" s="4"/>
      <c r="N8" s="150" t="s">
        <v>67</v>
      </c>
      <c r="O8" s="189"/>
      <c r="P8" s="190"/>
      <c r="Q8" s="191" t="s">
        <v>5</v>
      </c>
      <c r="R8" s="192"/>
      <c r="S8" s="193"/>
      <c r="T8" s="12"/>
      <c r="U8" s="12"/>
    </row>
    <row r="9" spans="1:21" s="11" customFormat="1" ht="27.75" customHeight="1" thickBot="1">
      <c r="A9" s="15" t="s">
        <v>6</v>
      </c>
      <c r="B9" s="16"/>
      <c r="C9" s="16"/>
      <c r="D9" s="147">
        <v>43.2</v>
      </c>
      <c r="E9" s="179"/>
      <c r="F9" s="180"/>
      <c r="G9" s="147">
        <v>40.9</v>
      </c>
      <c r="H9" s="179"/>
      <c r="I9" s="180"/>
      <c r="J9" s="147">
        <v>10.7</v>
      </c>
      <c r="K9" s="148"/>
      <c r="L9" s="149"/>
      <c r="M9" s="18">
        <f>SUM(J9-N9)/N9*100</f>
        <v>1.904761904761898</v>
      </c>
      <c r="N9" s="147">
        <v>10.5</v>
      </c>
      <c r="O9" s="148"/>
      <c r="P9" s="149"/>
      <c r="Q9" s="19"/>
      <c r="R9" s="13"/>
      <c r="S9" s="20" t="s">
        <v>7</v>
      </c>
      <c r="T9" s="12"/>
      <c r="U9" s="12"/>
    </row>
    <row r="10" spans="1:21" s="11" customFormat="1" ht="27.75" customHeight="1">
      <c r="A10" s="15"/>
      <c r="B10" s="16"/>
      <c r="C10" s="16"/>
      <c r="D10" s="21"/>
      <c r="E10" s="21"/>
      <c r="F10" s="21"/>
      <c r="G10" s="21"/>
      <c r="H10" s="21"/>
      <c r="I10" s="21"/>
      <c r="J10" s="175" t="s">
        <v>0</v>
      </c>
      <c r="K10" s="175"/>
      <c r="L10" s="175"/>
      <c r="M10" s="22"/>
      <c r="N10" s="176" t="s">
        <v>0</v>
      </c>
      <c r="O10" s="176"/>
      <c r="P10" s="176"/>
      <c r="Q10" s="16"/>
      <c r="R10" s="12"/>
      <c r="S10" s="20"/>
      <c r="T10" s="12"/>
      <c r="U10" s="12"/>
    </row>
    <row r="11" spans="1:21" s="11" customFormat="1" ht="27.75" customHeight="1">
      <c r="A11" s="15"/>
      <c r="B11" s="16"/>
      <c r="C11" s="16"/>
      <c r="D11" s="23"/>
      <c r="E11" s="23"/>
      <c r="F11" s="23"/>
      <c r="G11" s="23"/>
      <c r="H11" s="23"/>
      <c r="I11" s="23"/>
      <c r="J11" s="177" t="s">
        <v>70</v>
      </c>
      <c r="K11" s="178"/>
      <c r="L11" s="177"/>
      <c r="M11" s="24"/>
      <c r="N11" s="177" t="s">
        <v>74</v>
      </c>
      <c r="O11" s="178"/>
      <c r="P11" s="177"/>
      <c r="Q11" s="16"/>
      <c r="R11" s="12"/>
      <c r="S11" s="20"/>
      <c r="T11" s="12"/>
      <c r="U11" s="12"/>
    </row>
    <row r="12" spans="1:21" s="11" customFormat="1" ht="27.75" customHeight="1" thickBot="1">
      <c r="A12" s="15"/>
      <c r="B12" s="12"/>
      <c r="C12" s="12"/>
      <c r="D12" s="172"/>
      <c r="E12" s="172"/>
      <c r="F12" s="172"/>
      <c r="G12" s="172"/>
      <c r="H12" s="172"/>
      <c r="I12" s="172"/>
      <c r="J12" s="173" t="s">
        <v>71</v>
      </c>
      <c r="K12" s="174"/>
      <c r="L12" s="173"/>
      <c r="M12" s="25"/>
      <c r="N12" s="173" t="s">
        <v>73</v>
      </c>
      <c r="O12" s="174"/>
      <c r="P12" s="173"/>
      <c r="Q12" s="26"/>
      <c r="R12" s="27"/>
      <c r="S12" s="28"/>
      <c r="T12" s="12"/>
      <c r="U12" s="12"/>
    </row>
    <row r="13" spans="1:21" s="11" customFormat="1" ht="27.75" customHeight="1" thickBot="1">
      <c r="A13" s="15" t="s">
        <v>8</v>
      </c>
      <c r="B13" s="29"/>
      <c r="C13" s="29"/>
      <c r="D13" s="143">
        <f>+D14+D15</f>
        <v>1.6</v>
      </c>
      <c r="E13" s="144"/>
      <c r="F13" s="145"/>
      <c r="G13" s="143">
        <f>+G14+G15</f>
        <v>0</v>
      </c>
      <c r="H13" s="144"/>
      <c r="I13" s="145"/>
      <c r="J13" s="169">
        <f>+J14+J15:J15</f>
        <v>42.4</v>
      </c>
      <c r="K13" s="170"/>
      <c r="L13" s="171"/>
      <c r="M13" s="30" t="s">
        <v>9</v>
      </c>
      <c r="N13" s="143">
        <f>+N14+N15:N15</f>
        <v>31.5</v>
      </c>
      <c r="O13" s="144"/>
      <c r="P13" s="145"/>
      <c r="Q13" s="19"/>
      <c r="R13" s="19"/>
      <c r="S13" s="20" t="s">
        <v>10</v>
      </c>
      <c r="T13" s="12"/>
      <c r="U13" s="12"/>
    </row>
    <row r="14" spans="1:21" s="11" customFormat="1" ht="27.75" customHeight="1">
      <c r="A14" s="15"/>
      <c r="B14" s="31" t="s">
        <v>46</v>
      </c>
      <c r="C14" s="32"/>
      <c r="D14" s="127">
        <v>1.6</v>
      </c>
      <c r="E14" s="128"/>
      <c r="F14" s="129"/>
      <c r="G14" s="127">
        <v>0</v>
      </c>
      <c r="H14" s="128"/>
      <c r="I14" s="129"/>
      <c r="J14" s="166">
        <v>42.4</v>
      </c>
      <c r="K14" s="167"/>
      <c r="L14" s="168"/>
      <c r="M14" s="34">
        <f>SUM(J14-N14)/N14*100</f>
        <v>34.603174603174594</v>
      </c>
      <c r="N14" s="120">
        <v>31.5</v>
      </c>
      <c r="O14" s="128"/>
      <c r="P14" s="129"/>
      <c r="Q14" s="35"/>
      <c r="R14" s="36" t="s">
        <v>47</v>
      </c>
      <c r="S14" s="28"/>
      <c r="T14" s="12"/>
      <c r="U14" s="12"/>
    </row>
    <row r="15" spans="1:21" s="11" customFormat="1" ht="27.75" customHeight="1" thickBot="1">
      <c r="A15" s="15"/>
      <c r="B15" s="37" t="s">
        <v>11</v>
      </c>
      <c r="C15" s="38"/>
      <c r="D15" s="123">
        <v>0</v>
      </c>
      <c r="E15" s="124"/>
      <c r="F15" s="125"/>
      <c r="G15" s="123">
        <v>0</v>
      </c>
      <c r="H15" s="124"/>
      <c r="I15" s="125"/>
      <c r="J15" s="163">
        <v>0</v>
      </c>
      <c r="K15" s="164"/>
      <c r="L15" s="165"/>
      <c r="M15" s="42" t="s">
        <v>9</v>
      </c>
      <c r="N15" s="126">
        <v>0</v>
      </c>
      <c r="O15" s="124"/>
      <c r="P15" s="125"/>
      <c r="Q15" s="44"/>
      <c r="R15" s="45" t="s">
        <v>12</v>
      </c>
      <c r="S15" s="28"/>
      <c r="T15" s="12"/>
      <c r="U15" s="12"/>
    </row>
    <row r="16" spans="1:21" s="11" customFormat="1" ht="9" customHeight="1" thickBot="1">
      <c r="A16" s="15"/>
      <c r="B16" s="12"/>
      <c r="C16" s="12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27"/>
      <c r="R16" s="27"/>
      <c r="S16" s="28"/>
      <c r="T16" s="12"/>
      <c r="U16" s="12"/>
    </row>
    <row r="17" spans="1:21" s="11" customFormat="1" ht="27.75" customHeight="1" thickBot="1">
      <c r="A17" s="15" t="s">
        <v>13</v>
      </c>
      <c r="B17" s="49"/>
      <c r="C17" s="29"/>
      <c r="D17" s="160">
        <f>D18+D22+D23+D24</f>
        <v>4.199999999999999</v>
      </c>
      <c r="E17" s="161"/>
      <c r="F17" s="162"/>
      <c r="G17" s="160">
        <f>G18+G22+G23+G24</f>
        <v>3.6999999999999997</v>
      </c>
      <c r="H17" s="161"/>
      <c r="I17" s="162"/>
      <c r="J17" s="160">
        <f>J18+J22+J23+J24</f>
        <v>16.8</v>
      </c>
      <c r="K17" s="161"/>
      <c r="L17" s="162"/>
      <c r="M17" s="18">
        <f>SUM(J17-N17)/N17*100</f>
        <v>32.28346456692915</v>
      </c>
      <c r="N17" s="160">
        <f>N18+N22+N23+N24</f>
        <v>12.7</v>
      </c>
      <c r="O17" s="161"/>
      <c r="P17" s="162"/>
      <c r="Q17" s="19"/>
      <c r="R17" s="19"/>
      <c r="S17" s="20" t="s">
        <v>14</v>
      </c>
      <c r="T17" s="12"/>
      <c r="U17" s="12"/>
    </row>
    <row r="18" spans="1:21" s="11" customFormat="1" ht="27.75" customHeight="1">
      <c r="A18" s="15"/>
      <c r="B18" s="50" t="s">
        <v>15</v>
      </c>
      <c r="C18" s="51"/>
      <c r="D18" s="160">
        <f>+D19+D20+D21+D22+D24</f>
        <v>4.1</v>
      </c>
      <c r="E18" s="161"/>
      <c r="F18" s="162"/>
      <c r="G18" s="160">
        <f>+G19+G20+G21+G22+G24</f>
        <v>3.6999999999999997</v>
      </c>
      <c r="H18" s="161"/>
      <c r="I18" s="162"/>
      <c r="J18" s="160">
        <f>+J19+J20+J21+J22+J24</f>
        <v>16.7</v>
      </c>
      <c r="K18" s="161"/>
      <c r="L18" s="162"/>
      <c r="M18" s="52">
        <f>SUM(J18-N18)/N18*100</f>
        <v>32.53968253968254</v>
      </c>
      <c r="N18" s="160">
        <f>N19+N20+N21</f>
        <v>12.6</v>
      </c>
      <c r="O18" s="161"/>
      <c r="P18" s="162"/>
      <c r="Q18" s="53"/>
      <c r="R18" s="54" t="s">
        <v>16</v>
      </c>
      <c r="S18" s="20"/>
      <c r="T18" s="12"/>
      <c r="U18" s="12"/>
    </row>
    <row r="19" spans="1:21" s="11" customFormat="1" ht="27.75" customHeight="1">
      <c r="A19" s="15"/>
      <c r="B19" s="55"/>
      <c r="C19" s="31" t="s">
        <v>17</v>
      </c>
      <c r="D19" s="157">
        <v>0</v>
      </c>
      <c r="E19" s="158"/>
      <c r="F19" s="159"/>
      <c r="G19" s="157">
        <v>0</v>
      </c>
      <c r="H19" s="158"/>
      <c r="I19" s="159"/>
      <c r="J19" s="157">
        <v>0</v>
      </c>
      <c r="K19" s="158"/>
      <c r="L19" s="158"/>
      <c r="M19" s="34">
        <v>0</v>
      </c>
      <c r="N19" s="157">
        <v>0</v>
      </c>
      <c r="O19" s="158"/>
      <c r="P19" s="159"/>
      <c r="Q19" s="36" t="s">
        <v>18</v>
      </c>
      <c r="R19" s="56"/>
      <c r="S19" s="28"/>
      <c r="T19" s="12"/>
      <c r="U19" s="12"/>
    </row>
    <row r="20" spans="1:21" s="11" customFormat="1" ht="27.75" customHeight="1">
      <c r="A20" s="15"/>
      <c r="B20" s="57"/>
      <c r="C20" s="58" t="s">
        <v>19</v>
      </c>
      <c r="D20" s="127">
        <v>0.5</v>
      </c>
      <c r="E20" s="153"/>
      <c r="F20" s="129"/>
      <c r="G20" s="127">
        <v>0.4</v>
      </c>
      <c r="H20" s="153"/>
      <c r="I20" s="129"/>
      <c r="J20" s="127">
        <v>1.3</v>
      </c>
      <c r="K20" s="153"/>
      <c r="L20" s="128"/>
      <c r="M20" s="34">
        <f>SUM(J20-N20)/N20*100</f>
        <v>-13.33333333333333</v>
      </c>
      <c r="N20" s="127">
        <v>1.5</v>
      </c>
      <c r="O20" s="128"/>
      <c r="P20" s="129"/>
      <c r="Q20" s="59" t="s">
        <v>54</v>
      </c>
      <c r="R20" s="56"/>
      <c r="S20" s="28"/>
      <c r="T20" s="12"/>
      <c r="U20" s="12"/>
    </row>
    <row r="21" spans="1:21" s="11" customFormat="1" ht="27.75" customHeight="1">
      <c r="A21" s="15"/>
      <c r="B21" s="57"/>
      <c r="C21" s="60" t="s">
        <v>80</v>
      </c>
      <c r="D21" s="154">
        <v>3.6</v>
      </c>
      <c r="E21" s="155"/>
      <c r="F21" s="156"/>
      <c r="G21" s="154">
        <v>3.3</v>
      </c>
      <c r="H21" s="155"/>
      <c r="I21" s="156"/>
      <c r="J21" s="154">
        <v>15.4</v>
      </c>
      <c r="K21" s="155"/>
      <c r="L21" s="155"/>
      <c r="M21" s="61">
        <f>SUM(J21-N21)/N21*100</f>
        <v>38.738738738738746</v>
      </c>
      <c r="N21" s="154">
        <v>11.1</v>
      </c>
      <c r="O21" s="155"/>
      <c r="P21" s="156"/>
      <c r="Q21" s="62" t="s">
        <v>79</v>
      </c>
      <c r="R21" s="56"/>
      <c r="S21" s="28"/>
      <c r="T21" s="12"/>
      <c r="U21" s="12"/>
    </row>
    <row r="22" spans="1:21" s="11" customFormat="1" ht="27.75" customHeight="1">
      <c r="A22" s="15"/>
      <c r="B22" s="63" t="s">
        <v>20</v>
      </c>
      <c r="C22" s="64"/>
      <c r="D22" s="127">
        <v>0</v>
      </c>
      <c r="E22" s="128"/>
      <c r="F22" s="129"/>
      <c r="G22" s="127">
        <v>0</v>
      </c>
      <c r="H22" s="128"/>
      <c r="I22" s="129"/>
      <c r="J22" s="127">
        <v>0</v>
      </c>
      <c r="K22" s="128"/>
      <c r="L22" s="128"/>
      <c r="M22" s="65">
        <v>0</v>
      </c>
      <c r="N22" s="127">
        <v>0</v>
      </c>
      <c r="O22" s="128"/>
      <c r="P22" s="129"/>
      <c r="Q22" s="27"/>
      <c r="R22" s="66" t="s">
        <v>21</v>
      </c>
      <c r="S22" s="28"/>
      <c r="T22" s="12"/>
      <c r="U22" s="12"/>
    </row>
    <row r="23" spans="1:21" s="11" customFormat="1" ht="27.75" customHeight="1">
      <c r="A23" s="15"/>
      <c r="B23" s="63" t="s">
        <v>56</v>
      </c>
      <c r="C23" s="64"/>
      <c r="D23" s="127">
        <v>0.1</v>
      </c>
      <c r="E23" s="153"/>
      <c r="F23" s="129"/>
      <c r="G23" s="127">
        <v>0</v>
      </c>
      <c r="H23" s="153"/>
      <c r="I23" s="129"/>
      <c r="J23" s="127">
        <v>0.1</v>
      </c>
      <c r="K23" s="153"/>
      <c r="L23" s="128"/>
      <c r="M23" s="65">
        <v>100</v>
      </c>
      <c r="N23" s="127">
        <v>0</v>
      </c>
      <c r="O23" s="128"/>
      <c r="P23" s="129"/>
      <c r="Q23" s="27"/>
      <c r="R23" s="66" t="s">
        <v>22</v>
      </c>
      <c r="S23" s="28"/>
      <c r="T23" s="12"/>
      <c r="U23" s="12"/>
    </row>
    <row r="24" spans="1:21" s="11" customFormat="1" ht="27.75" customHeight="1" thickBot="1">
      <c r="A24" s="15"/>
      <c r="B24" s="67" t="s">
        <v>23</v>
      </c>
      <c r="C24" s="68"/>
      <c r="D24" s="123">
        <v>0</v>
      </c>
      <c r="E24" s="124"/>
      <c r="F24" s="125"/>
      <c r="G24" s="123">
        <v>0</v>
      </c>
      <c r="H24" s="124"/>
      <c r="I24" s="125"/>
      <c r="J24" s="123">
        <v>0</v>
      </c>
      <c r="K24" s="124"/>
      <c r="L24" s="124"/>
      <c r="M24" s="69">
        <f>SUM(J24-N24)/N24*100</f>
        <v>-100</v>
      </c>
      <c r="N24" s="123">
        <v>0.1</v>
      </c>
      <c r="O24" s="124"/>
      <c r="P24" s="125"/>
      <c r="Q24" s="70"/>
      <c r="R24" s="71" t="s">
        <v>24</v>
      </c>
      <c r="S24" s="28"/>
      <c r="T24" s="12"/>
      <c r="U24" s="12"/>
    </row>
    <row r="25" spans="1:21" s="11" customFormat="1" ht="9" customHeight="1">
      <c r="A25" s="15"/>
      <c r="B25" s="16"/>
      <c r="C25" s="16"/>
      <c r="D25" s="46"/>
      <c r="E25" s="46"/>
      <c r="F25" s="46"/>
      <c r="G25" s="46"/>
      <c r="H25" s="46"/>
      <c r="I25" s="46"/>
      <c r="J25" s="46"/>
      <c r="K25" s="46"/>
      <c r="L25" s="46"/>
      <c r="M25" s="48"/>
      <c r="N25" s="46"/>
      <c r="O25" s="46"/>
      <c r="P25" s="46"/>
      <c r="Q25" s="19"/>
      <c r="R25" s="19"/>
      <c r="S25" s="20"/>
      <c r="T25" s="12"/>
      <c r="U25" s="12"/>
    </row>
    <row r="26" spans="1:21" s="11" customFormat="1" ht="27.75" customHeight="1" thickBot="1">
      <c r="A26" s="15" t="s">
        <v>52</v>
      </c>
      <c r="B26" s="29"/>
      <c r="C26" s="29"/>
      <c r="D26" s="72"/>
      <c r="E26" s="72"/>
      <c r="F26" s="72"/>
      <c r="G26" s="72"/>
      <c r="H26" s="72"/>
      <c r="I26" s="72"/>
      <c r="J26" s="72"/>
      <c r="K26" s="72"/>
      <c r="L26" s="72"/>
      <c r="M26" s="73"/>
      <c r="N26" s="72"/>
      <c r="O26" s="72"/>
      <c r="P26" s="72"/>
      <c r="Q26" s="12"/>
      <c r="R26" s="12"/>
      <c r="S26" s="74" t="s">
        <v>53</v>
      </c>
      <c r="T26" s="12"/>
      <c r="U26" s="27"/>
    </row>
    <row r="27" spans="1:21" s="11" customFormat="1" ht="27.75" customHeight="1" thickBot="1">
      <c r="A27" s="15"/>
      <c r="B27" s="50" t="s">
        <v>25</v>
      </c>
      <c r="C27" s="75"/>
      <c r="D27" s="143">
        <f>SUM(D28:F29)</f>
        <v>0</v>
      </c>
      <c r="E27" s="144"/>
      <c r="F27" s="145"/>
      <c r="G27" s="143">
        <f>SUM(G28:I29)</f>
        <v>0</v>
      </c>
      <c r="H27" s="144"/>
      <c r="I27" s="145"/>
      <c r="J27" s="143">
        <f>SUM(J28:L29)</f>
        <v>0</v>
      </c>
      <c r="K27" s="144"/>
      <c r="L27" s="145"/>
      <c r="M27" s="76" t="s">
        <v>9</v>
      </c>
      <c r="N27" s="143">
        <f>SUM(N28:P29)</f>
        <v>0</v>
      </c>
      <c r="O27" s="144"/>
      <c r="P27" s="145"/>
      <c r="Q27" s="35"/>
      <c r="R27" s="77" t="s">
        <v>50</v>
      </c>
      <c r="S27" s="20"/>
      <c r="T27" s="12"/>
      <c r="U27" s="12"/>
    </row>
    <row r="28" spans="1:21" s="11" customFormat="1" ht="27.75" customHeight="1">
      <c r="A28" s="15"/>
      <c r="B28" s="78"/>
      <c r="C28" s="79" t="s">
        <v>26</v>
      </c>
      <c r="D28" s="127">
        <v>0</v>
      </c>
      <c r="E28" s="128"/>
      <c r="F28" s="129"/>
      <c r="G28" s="127">
        <v>0</v>
      </c>
      <c r="H28" s="128"/>
      <c r="I28" s="129"/>
      <c r="J28" s="127">
        <v>0</v>
      </c>
      <c r="K28" s="128"/>
      <c r="L28" s="129"/>
      <c r="M28" s="80" t="s">
        <v>9</v>
      </c>
      <c r="N28" s="127">
        <v>0</v>
      </c>
      <c r="O28" s="128"/>
      <c r="P28" s="129"/>
      <c r="Q28" s="81" t="s">
        <v>27</v>
      </c>
      <c r="R28" s="82"/>
      <c r="S28" s="20"/>
      <c r="T28" s="12"/>
      <c r="U28" s="12"/>
    </row>
    <row r="29" spans="1:21" s="11" customFormat="1" ht="27.75" customHeight="1" thickBot="1">
      <c r="A29" s="15"/>
      <c r="B29" s="37"/>
      <c r="C29" s="83" t="s">
        <v>28</v>
      </c>
      <c r="D29" s="123">
        <v>0</v>
      </c>
      <c r="E29" s="124"/>
      <c r="F29" s="125"/>
      <c r="G29" s="123">
        <v>0</v>
      </c>
      <c r="H29" s="124"/>
      <c r="I29" s="125"/>
      <c r="J29" s="123">
        <v>0</v>
      </c>
      <c r="K29" s="124"/>
      <c r="L29" s="125"/>
      <c r="M29" s="84" t="s">
        <v>9</v>
      </c>
      <c r="N29" s="123">
        <v>0</v>
      </c>
      <c r="O29" s="124"/>
      <c r="P29" s="125"/>
      <c r="Q29" s="85" t="s">
        <v>29</v>
      </c>
      <c r="R29" s="45"/>
      <c r="S29" s="20"/>
      <c r="T29" s="12"/>
      <c r="U29" s="12"/>
    </row>
    <row r="30" spans="1:21" s="11" customFormat="1" ht="9" customHeight="1" thickBot="1">
      <c r="A30" s="15"/>
      <c r="B30" s="64"/>
      <c r="C30" s="64"/>
      <c r="D30" s="46"/>
      <c r="E30" s="46"/>
      <c r="F30" s="46"/>
      <c r="G30" s="46"/>
      <c r="H30" s="46"/>
      <c r="I30" s="46"/>
      <c r="J30" s="46"/>
      <c r="K30" s="46"/>
      <c r="L30" s="46"/>
      <c r="M30" s="48"/>
      <c r="N30" s="46"/>
      <c r="O30" s="46"/>
      <c r="P30" s="46"/>
      <c r="Q30" s="27"/>
      <c r="R30" s="27"/>
      <c r="S30" s="28"/>
      <c r="T30" s="12"/>
      <c r="U30" s="12"/>
    </row>
    <row r="31" spans="1:21" s="11" customFormat="1" ht="27.75" customHeight="1" thickBot="1">
      <c r="A31" s="86" t="s">
        <v>30</v>
      </c>
      <c r="B31" s="16"/>
      <c r="C31" s="16"/>
      <c r="D31" s="143">
        <f>+D32+D33</f>
        <v>-0.3</v>
      </c>
      <c r="E31" s="144"/>
      <c r="F31" s="145"/>
      <c r="G31" s="143">
        <f>+G32+G33</f>
        <v>0</v>
      </c>
      <c r="H31" s="144"/>
      <c r="I31" s="145"/>
      <c r="J31" s="143">
        <f>+J32+J33</f>
        <v>-0.9</v>
      </c>
      <c r="K31" s="144"/>
      <c r="L31" s="145"/>
      <c r="M31" s="30" t="s">
        <v>9</v>
      </c>
      <c r="N31" s="143">
        <f>SUM(N32:P33)</f>
        <v>-0.19999999999999998</v>
      </c>
      <c r="O31" s="144"/>
      <c r="P31" s="145"/>
      <c r="Q31" s="19"/>
      <c r="R31" s="19"/>
      <c r="S31" s="20" t="s">
        <v>31</v>
      </c>
      <c r="T31" s="12"/>
      <c r="U31" s="12"/>
    </row>
    <row r="32" spans="1:21" s="11" customFormat="1" ht="27.75" customHeight="1">
      <c r="A32" s="15"/>
      <c r="B32" s="31" t="s">
        <v>32</v>
      </c>
      <c r="C32" s="32"/>
      <c r="D32" s="127">
        <v>0</v>
      </c>
      <c r="E32" s="128"/>
      <c r="F32" s="129"/>
      <c r="G32" s="127">
        <v>0</v>
      </c>
      <c r="H32" s="128"/>
      <c r="I32" s="129"/>
      <c r="J32" s="127">
        <v>0</v>
      </c>
      <c r="K32" s="128"/>
      <c r="L32" s="129"/>
      <c r="M32" s="87" t="s">
        <v>9</v>
      </c>
      <c r="N32" s="127">
        <v>0.1</v>
      </c>
      <c r="O32" s="128"/>
      <c r="P32" s="129"/>
      <c r="Q32" s="35"/>
      <c r="R32" s="36" t="s">
        <v>55</v>
      </c>
      <c r="S32" s="28"/>
      <c r="T32" s="12"/>
      <c r="U32" s="12"/>
    </row>
    <row r="33" spans="1:21" s="11" customFormat="1" ht="27.75" customHeight="1" thickBot="1">
      <c r="A33" s="15"/>
      <c r="B33" s="60" t="s">
        <v>33</v>
      </c>
      <c r="C33" s="88"/>
      <c r="D33" s="123">
        <v>-0.3</v>
      </c>
      <c r="E33" s="124"/>
      <c r="F33" s="125"/>
      <c r="G33" s="123">
        <v>0</v>
      </c>
      <c r="H33" s="124"/>
      <c r="I33" s="125"/>
      <c r="J33" s="123">
        <v>-0.9</v>
      </c>
      <c r="K33" s="124"/>
      <c r="L33" s="125"/>
      <c r="M33" s="42" t="s">
        <v>9</v>
      </c>
      <c r="N33" s="123">
        <v>-0.3</v>
      </c>
      <c r="O33" s="124"/>
      <c r="P33" s="125"/>
      <c r="Q33" s="44"/>
      <c r="R33" s="45" t="s">
        <v>34</v>
      </c>
      <c r="S33" s="28"/>
      <c r="T33" s="12"/>
      <c r="U33" s="12"/>
    </row>
    <row r="34" spans="1:21" s="11" customFormat="1" ht="9" customHeight="1" thickBot="1">
      <c r="A34" s="15"/>
      <c r="B34" s="89"/>
      <c r="C34" s="12"/>
      <c r="D34" s="24"/>
      <c r="E34" s="33"/>
      <c r="F34" s="33"/>
      <c r="G34" s="24"/>
      <c r="H34" s="33"/>
      <c r="I34" s="33"/>
      <c r="J34" s="24"/>
      <c r="K34" s="33"/>
      <c r="L34" s="33"/>
      <c r="M34" s="90"/>
      <c r="N34" s="24"/>
      <c r="O34" s="33"/>
      <c r="P34" s="33"/>
      <c r="Q34" s="91"/>
      <c r="R34" s="91"/>
      <c r="S34" s="28"/>
      <c r="T34" s="12"/>
      <c r="U34" s="12"/>
    </row>
    <row r="35" spans="1:21" s="11" customFormat="1" ht="27.75" customHeight="1" thickBot="1">
      <c r="A35" s="92"/>
      <c r="B35" s="9"/>
      <c r="C35" s="9"/>
      <c r="D35" s="150" t="s">
        <v>83</v>
      </c>
      <c r="E35" s="151"/>
      <c r="F35" s="152"/>
      <c r="G35" s="150" t="s">
        <v>84</v>
      </c>
      <c r="H35" s="151"/>
      <c r="I35" s="152"/>
      <c r="J35" s="150" t="s">
        <v>72</v>
      </c>
      <c r="K35" s="151"/>
      <c r="L35" s="152"/>
      <c r="M35" s="93"/>
      <c r="N35" s="150" t="s">
        <v>78</v>
      </c>
      <c r="O35" s="151"/>
      <c r="P35" s="152"/>
      <c r="Q35" s="94"/>
      <c r="R35" s="27"/>
      <c r="S35" s="41"/>
      <c r="T35" s="12"/>
      <c r="U35" s="12"/>
    </row>
    <row r="36" spans="1:21" s="11" customFormat="1" ht="27.75" customHeight="1" thickBot="1">
      <c r="A36" s="95" t="s">
        <v>35</v>
      </c>
      <c r="B36" s="96"/>
      <c r="C36" s="96"/>
      <c r="D36" s="147">
        <f>D9+D13-D17-D27-D31</f>
        <v>40.900000000000006</v>
      </c>
      <c r="E36" s="148"/>
      <c r="F36" s="149"/>
      <c r="G36" s="147">
        <f>G9+G13-G17-G27-G31</f>
        <v>37.199999999999996</v>
      </c>
      <c r="H36" s="148"/>
      <c r="I36" s="149"/>
      <c r="J36" s="147">
        <f>J9+J13-J17-J27-J31</f>
        <v>37.199999999999996</v>
      </c>
      <c r="K36" s="148"/>
      <c r="L36" s="149"/>
      <c r="M36" s="17">
        <f>SUM(J36-N36)/N36*100</f>
        <v>26.101694915254225</v>
      </c>
      <c r="N36" s="147">
        <f>N9+N13-N17-N27-N31</f>
        <v>29.5</v>
      </c>
      <c r="O36" s="148"/>
      <c r="P36" s="149"/>
      <c r="Q36" s="140" t="s">
        <v>64</v>
      </c>
      <c r="R36" s="140"/>
      <c r="S36" s="141"/>
      <c r="T36" s="12"/>
      <c r="U36" s="12"/>
    </row>
    <row r="37" spans="1:21" s="11" customFormat="1" ht="9" customHeight="1" thickBot="1">
      <c r="A37" s="97"/>
      <c r="B37" s="14"/>
      <c r="C37" s="14"/>
      <c r="D37" s="46"/>
      <c r="E37" s="46"/>
      <c r="F37" s="46"/>
      <c r="G37" s="46"/>
      <c r="H37" s="46"/>
      <c r="I37" s="46"/>
      <c r="J37" s="46"/>
      <c r="K37" s="46"/>
      <c r="L37" s="46"/>
      <c r="M37" s="98"/>
      <c r="N37" s="46"/>
      <c r="O37" s="46"/>
      <c r="P37" s="46"/>
      <c r="Q37" s="142"/>
      <c r="R37" s="142"/>
      <c r="S37" s="28"/>
      <c r="T37" s="12"/>
      <c r="U37" s="12"/>
    </row>
    <row r="38" spans="1:21" s="11" customFormat="1" ht="27.75" customHeight="1" thickBot="1">
      <c r="A38" s="86" t="s">
        <v>44</v>
      </c>
      <c r="B38" s="16"/>
      <c r="C38" s="16"/>
      <c r="D38" s="143">
        <f>+D39+D40</f>
        <v>40.900000000000006</v>
      </c>
      <c r="E38" s="144"/>
      <c r="F38" s="145"/>
      <c r="G38" s="143">
        <f>+G39+G40</f>
        <v>37.199999999999996</v>
      </c>
      <c r="H38" s="144"/>
      <c r="I38" s="145"/>
      <c r="J38" s="143">
        <f>+J39+J40</f>
        <v>37.199999999999996</v>
      </c>
      <c r="K38" s="144"/>
      <c r="L38" s="144"/>
      <c r="M38" s="18">
        <f>SUM(J38-N38)/N38*100</f>
        <v>26.101694915254225</v>
      </c>
      <c r="N38" s="146">
        <f>+N39+N40</f>
        <v>29.5</v>
      </c>
      <c r="O38" s="144"/>
      <c r="P38" s="145"/>
      <c r="Q38" s="19"/>
      <c r="R38" s="19"/>
      <c r="S38" s="20" t="s">
        <v>45</v>
      </c>
      <c r="T38" s="12"/>
      <c r="U38" s="12"/>
    </row>
    <row r="39" spans="1:21" s="11" customFormat="1" ht="27.75" customHeight="1">
      <c r="A39" s="99"/>
      <c r="B39" s="31" t="s">
        <v>36</v>
      </c>
      <c r="C39" s="32"/>
      <c r="D39" s="127">
        <v>34.7</v>
      </c>
      <c r="E39" s="128"/>
      <c r="F39" s="129"/>
      <c r="G39" s="127">
        <v>32.3</v>
      </c>
      <c r="H39" s="128"/>
      <c r="I39" s="129"/>
      <c r="J39" s="127">
        <v>32.3</v>
      </c>
      <c r="K39" s="128"/>
      <c r="L39" s="128"/>
      <c r="M39" s="34">
        <f>SUM(J39-N39)/N39*100</f>
        <v>35.146443514644346</v>
      </c>
      <c r="N39" s="120">
        <v>23.9</v>
      </c>
      <c r="O39" s="128"/>
      <c r="P39" s="129"/>
      <c r="Q39" s="35"/>
      <c r="R39" s="36" t="s">
        <v>37</v>
      </c>
      <c r="S39" s="28"/>
      <c r="T39" s="12"/>
      <c r="U39" s="12"/>
    </row>
    <row r="40" spans="1:21" s="11" customFormat="1" ht="27.75" customHeight="1" thickBot="1">
      <c r="A40" s="99"/>
      <c r="B40" s="60" t="s">
        <v>38</v>
      </c>
      <c r="C40" s="100"/>
      <c r="D40" s="123">
        <v>6.2</v>
      </c>
      <c r="E40" s="124"/>
      <c r="F40" s="125"/>
      <c r="G40" s="123">
        <v>4.9</v>
      </c>
      <c r="H40" s="124"/>
      <c r="I40" s="125"/>
      <c r="J40" s="123">
        <v>4.9</v>
      </c>
      <c r="K40" s="124"/>
      <c r="L40" s="124"/>
      <c r="M40" s="69">
        <f>SUM(J40-N40)/N40*100</f>
        <v>-12.499999999999988</v>
      </c>
      <c r="N40" s="126">
        <v>5.6</v>
      </c>
      <c r="O40" s="124"/>
      <c r="P40" s="125"/>
      <c r="Q40" s="101"/>
      <c r="R40" s="45" t="s">
        <v>39</v>
      </c>
      <c r="S40" s="28"/>
      <c r="T40" s="12"/>
      <c r="U40" s="12"/>
    </row>
    <row r="41" spans="1:21" s="11" customFormat="1" ht="9" customHeight="1" thickBot="1">
      <c r="A41" s="102"/>
      <c r="B41" s="103"/>
      <c r="C41" s="40"/>
      <c r="D41" s="43"/>
      <c r="E41" s="39"/>
      <c r="F41" s="39"/>
      <c r="G41" s="43"/>
      <c r="H41" s="39"/>
      <c r="I41" s="39"/>
      <c r="J41" s="43"/>
      <c r="K41" s="39"/>
      <c r="L41" s="39"/>
      <c r="M41" s="43"/>
      <c r="N41" s="43"/>
      <c r="O41" s="39"/>
      <c r="P41" s="39"/>
      <c r="Q41" s="104"/>
      <c r="R41" s="104"/>
      <c r="S41" s="41"/>
      <c r="T41" s="12"/>
      <c r="U41" s="12"/>
    </row>
    <row r="42" spans="1:21" s="11" customFormat="1" ht="27.75" customHeight="1">
      <c r="A42" s="138" t="s">
        <v>40</v>
      </c>
      <c r="B42" s="139"/>
      <c r="C42" s="139"/>
      <c r="D42" s="139"/>
      <c r="E42" s="139"/>
      <c r="F42" s="139"/>
      <c r="G42" s="139"/>
      <c r="H42" s="139"/>
      <c r="I42" s="139"/>
      <c r="J42" s="105" t="s">
        <v>48</v>
      </c>
      <c r="K42" s="136" t="s">
        <v>41</v>
      </c>
      <c r="L42" s="136"/>
      <c r="M42" s="136"/>
      <c r="N42" s="136"/>
      <c r="O42" s="136"/>
      <c r="P42" s="136"/>
      <c r="Q42" s="136"/>
      <c r="R42" s="136"/>
      <c r="S42" s="137"/>
      <c r="T42" s="12"/>
      <c r="U42" s="12"/>
    </row>
    <row r="43" spans="1:21" s="11" customFormat="1" ht="27.75" customHeight="1">
      <c r="A43" s="106"/>
      <c r="B43" s="107"/>
      <c r="C43" s="107"/>
      <c r="D43" s="107"/>
      <c r="E43" s="107"/>
      <c r="F43" s="107"/>
      <c r="G43" s="107"/>
      <c r="H43" s="107"/>
      <c r="I43" s="107"/>
      <c r="J43" s="108" t="s">
        <v>49</v>
      </c>
      <c r="K43" s="109"/>
      <c r="L43" s="109"/>
      <c r="M43" s="109"/>
      <c r="N43" s="109"/>
      <c r="O43" s="109"/>
      <c r="P43" s="121"/>
      <c r="Q43" s="121"/>
      <c r="R43" s="121"/>
      <c r="S43" s="122"/>
      <c r="T43" s="12"/>
      <c r="U43" s="12"/>
    </row>
    <row r="44" spans="1:21" s="11" customFormat="1" ht="27.75" customHeight="1">
      <c r="A44" s="110"/>
      <c r="B44" s="111"/>
      <c r="C44" s="111"/>
      <c r="D44" s="111"/>
      <c r="E44" s="132" t="s">
        <v>60</v>
      </c>
      <c r="F44" s="132"/>
      <c r="G44" s="132"/>
      <c r="H44" s="132"/>
      <c r="I44" s="132"/>
      <c r="J44" s="112">
        <v>1</v>
      </c>
      <c r="K44" s="134" t="s">
        <v>61</v>
      </c>
      <c r="L44" s="134"/>
      <c r="M44" s="134"/>
      <c r="N44" s="134"/>
      <c r="O44" s="134"/>
      <c r="P44" s="107"/>
      <c r="Q44" s="107"/>
      <c r="R44" s="107"/>
      <c r="S44" s="113"/>
      <c r="T44" s="114"/>
      <c r="U44" s="114"/>
    </row>
    <row r="45" spans="1:21" s="11" customFormat="1" ht="27.75" customHeight="1">
      <c r="A45" s="130"/>
      <c r="B45" s="131"/>
      <c r="C45" s="131"/>
      <c r="D45" s="115"/>
      <c r="E45" s="115"/>
      <c r="F45" s="132" t="s">
        <v>57</v>
      </c>
      <c r="G45" s="133"/>
      <c r="H45" s="133"/>
      <c r="I45" s="133"/>
      <c r="J45" s="112">
        <v>11</v>
      </c>
      <c r="K45" s="134" t="s">
        <v>58</v>
      </c>
      <c r="L45" s="134"/>
      <c r="M45" s="134"/>
      <c r="N45" s="134"/>
      <c r="O45" s="116"/>
      <c r="P45" s="109"/>
      <c r="Q45" s="109"/>
      <c r="R45" s="109"/>
      <c r="S45" s="117"/>
      <c r="T45" s="12"/>
      <c r="U45" s="12"/>
    </row>
    <row r="46" spans="1:21" s="11" customFormat="1" ht="27.75" customHeight="1">
      <c r="A46" s="130"/>
      <c r="B46" s="131"/>
      <c r="C46" s="131"/>
      <c r="D46" s="91"/>
      <c r="E46" s="91"/>
      <c r="F46" s="133" t="s">
        <v>70</v>
      </c>
      <c r="G46" s="133"/>
      <c r="H46" s="133"/>
      <c r="I46" s="133"/>
      <c r="J46" s="118" t="s">
        <v>77</v>
      </c>
      <c r="K46" s="135" t="s">
        <v>76</v>
      </c>
      <c r="L46" s="135"/>
      <c r="M46" s="135"/>
      <c r="N46" s="135"/>
      <c r="O46" s="116"/>
      <c r="P46" s="109"/>
      <c r="Q46" s="109"/>
      <c r="R46" s="109"/>
      <c r="S46" s="117"/>
      <c r="T46" s="12"/>
      <c r="U46" s="12"/>
    </row>
    <row r="47" spans="1:21" s="11" customFormat="1" ht="26.25" thickBot="1">
      <c r="A47" s="102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12"/>
      <c r="U47" s="12"/>
    </row>
    <row r="48" spans="1:21" s="11" customFormat="1" ht="25.5">
      <c r="A48" s="11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="11" customFormat="1" ht="25.5"/>
    <row r="50" s="11" customFormat="1" ht="25.5"/>
    <row r="51" s="11" customFormat="1" ht="25.5"/>
    <row r="52" s="11" customFormat="1" ht="25.5"/>
    <row r="53" s="11" customFormat="1" ht="25.5"/>
    <row r="54" s="11" customFormat="1" ht="25.5"/>
  </sheetData>
  <mergeCells count="140"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D28:F28"/>
    <mergeCell ref="G28:I28"/>
    <mergeCell ref="J28:L28"/>
    <mergeCell ref="N28:P28"/>
    <mergeCell ref="D29:F29"/>
    <mergeCell ref="G29:I29"/>
    <mergeCell ref="J29:L29"/>
    <mergeCell ref="N29:P29"/>
    <mergeCell ref="D31:F31"/>
    <mergeCell ref="G31:I31"/>
    <mergeCell ref="J31:L31"/>
    <mergeCell ref="N31:P31"/>
    <mergeCell ref="D32:F32"/>
    <mergeCell ref="G32:I32"/>
    <mergeCell ref="J32:L32"/>
    <mergeCell ref="N32:P32"/>
    <mergeCell ref="D33:F33"/>
    <mergeCell ref="G33:I33"/>
    <mergeCell ref="J33:L33"/>
    <mergeCell ref="N33:P33"/>
    <mergeCell ref="D35:F35"/>
    <mergeCell ref="G35:I35"/>
    <mergeCell ref="J35:L35"/>
    <mergeCell ref="N35:P35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9:F39"/>
    <mergeCell ref="G39:I39"/>
    <mergeCell ref="J39:L39"/>
    <mergeCell ref="N39:P39"/>
    <mergeCell ref="D40:F40"/>
    <mergeCell ref="G40:I40"/>
    <mergeCell ref="J40:L40"/>
    <mergeCell ref="N40:P40"/>
    <mergeCell ref="K42:S42"/>
    <mergeCell ref="A42:I42"/>
    <mergeCell ref="E44:I44"/>
    <mergeCell ref="K44:O44"/>
    <mergeCell ref="P43:S43"/>
    <mergeCell ref="A45:C45"/>
    <mergeCell ref="F45:I45"/>
    <mergeCell ref="K45:N45"/>
    <mergeCell ref="A46:C46"/>
    <mergeCell ref="F46:I46"/>
    <mergeCell ref="K46:N46"/>
  </mergeCells>
  <dataValidations count="1">
    <dataValidation type="textLength" operator="equal" allowBlank="1" showInputMessage="1" showErrorMessage="1" sqref="D3:P3">
      <formula1>D3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2006-02-23T06:12:11Z</cp:lastPrinted>
  <dcterms:created xsi:type="dcterms:W3CDTF">2004-05-24T05:52:50Z</dcterms:created>
  <dcterms:modified xsi:type="dcterms:W3CDTF">2006-02-23T08:28:31Z</dcterms:modified>
  <cp:category/>
  <cp:version/>
  <cp:contentType/>
  <cp:contentStatus/>
</cp:coreProperties>
</file>