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Canola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<sst xmlns="http://schemas.openxmlformats.org/spreadsheetml/2006/main" count="101" uniqueCount="85">
  <si>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</si>
  <si>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</si>
  <si>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</si>
  <si>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</si>
  <si>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</si>
  <si>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</si>
  <si>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</si>
  <si>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</si>
  <si>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</si>
  <si>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</si>
  <si>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</si>
  <si>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</si>
  <si>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</si>
  <si>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</si>
  <si>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</si>
  <si>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</si>
  <si>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</si>
  <si>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</si>
  <si>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</si>
  <si>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</si>
  <si>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</si>
  <si>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</si>
  <si>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</si>
  <si>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</si>
  <si>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</si>
  <si>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</si>
  <si>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</si>
  <si>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</si>
  <si>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</si>
  <si>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</si>
  <si>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</si>
  <si>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</si>
  <si>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</si>
  <si>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</si>
  <si>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</si>
  <si>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</si>
  <si>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</si>
  <si>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</si>
  <si>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</si>
  <si>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</si>
  <si>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</si>
  <si>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</si>
  <si>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</si>
  <si>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</si>
  <si>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CANOLA / IKHANOLA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</si>
  <si>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</si>
  <si>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</si>
  <si>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</si>
  <si>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</si>
  <si>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</si>
  <si>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</si>
  <si>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</si>
  <si>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Ikhanola ophelele</t>
  </si>
  <si>
    <t>English</t>
  </si>
  <si>
    <t>(d) RSA Exports (5)</t>
  </si>
  <si>
    <t>(d) Okuthunyelwa yiRSA kwamanye amazwe (5)</t>
  </si>
  <si>
    <t xml:space="preserve">-gayiwe ukuba kwenze uwoyela kanye nokudla  </t>
  </si>
  <si>
    <t xml:space="preserve">Ukudla kwezilwane </t>
  </si>
  <si>
    <t>Okusele okuthunyelwayo(+)/Okwemukelwayo(-)</t>
  </si>
  <si>
    <t>Released to end-consumer(s)</t>
  </si>
  <si>
    <t>September 2005</t>
  </si>
  <si>
    <t>KuSeptemba 2005</t>
  </si>
  <si>
    <t>2005/2006 Year (October - September) / Unyaka ka-2005/2006 (Ku-Okthoba - KuSeptemba) (2)</t>
  </si>
  <si>
    <t>November 2005</t>
  </si>
  <si>
    <t>August 2005 (On request of the industry.)</t>
  </si>
  <si>
    <t>Ku-Agosti 2005 (Ngesicelo semboni.)</t>
  </si>
  <si>
    <t>KuNovemba 2005</t>
  </si>
  <si>
    <t>October - December 2005</t>
  </si>
  <si>
    <t>Ku-Okthoba - KuDisemba 2005</t>
  </si>
  <si>
    <t>SMI-012006</t>
  </si>
  <si>
    <t>October - December 2004</t>
  </si>
  <si>
    <t>43 257</t>
  </si>
  <si>
    <t>December 2005</t>
  </si>
  <si>
    <t>KuDisemba 2005</t>
  </si>
  <si>
    <r>
      <t>(f) Isitokwe esingasetshenzisiwe</t>
    </r>
    <r>
      <rPr>
        <sz val="20"/>
        <rFont val="Arial Narrow"/>
        <family val="2"/>
      </rPr>
      <t xml:space="preserve"> </t>
    </r>
    <r>
      <rPr>
        <b/>
        <sz val="20"/>
        <rFont val="Arial Narrow"/>
        <family val="2"/>
      </rPr>
      <t>(a+b-c-d-e)</t>
    </r>
  </si>
  <si>
    <t xml:space="preserve">1 November/KuNovemba 2005  </t>
  </si>
  <si>
    <t xml:space="preserve">1 December/KuDisemba 2005  </t>
  </si>
  <si>
    <t xml:space="preserve">1 October/Ku-Okthoba 2005  </t>
  </si>
  <si>
    <t xml:space="preserve">Ku-Okthoba - KuDisemba 2005  </t>
  </si>
  <si>
    <t xml:space="preserve">Preliminary/Okokuqala  </t>
  </si>
  <si>
    <t xml:space="preserve">Ku-Okthoba - KuDisemba 2004  </t>
  </si>
  <si>
    <t xml:space="preserve">1 October/Ku-Okthoba 2004  </t>
  </si>
  <si>
    <t xml:space="preserve">30 November/KuNovemba 2005  </t>
  </si>
  <si>
    <t xml:space="preserve">31 December/KuDisemba 2005  </t>
  </si>
  <si>
    <t xml:space="preserve">31 December/KuDisemba 2004 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</si>
</sst>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 Narrow"/>
      <family val="2"/>
    </font>
    <font>
      <b/>
      <sz val="20"/>
      <color indexed="8"/>
      <name val="Arial Narrow"/>
      <family val="2"/>
    </font>
    <font>
      <sz val="18"/>
      <name val="Arial Narrow"/>
      <family val="2"/>
    </font>
    <font>
      <sz val="20"/>
      <color indexed="8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sz val="20"/>
      <color indexed="62"/>
      <name val="Arial Narrow"/>
      <family val="2"/>
    </font>
    <font>
      <i/>
      <sz val="20"/>
      <name val="Arial Narrow"/>
      <family val="2"/>
    </font>
    <font>
      <i/>
      <sz val="20"/>
      <color indexed="8"/>
      <name val="Arial Narrow"/>
      <family val="2"/>
    </font>
    <font>
      <b/>
      <u val="single"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20"/>
      <color indexed="10"/>
      <name val="Arial Narrow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164" fontId="6" fillId="0" borderId="6" xfId="0" applyNumberFormat="1" applyFont="1" applyFill="1" applyBorder="1" applyAlignment="1" quotePrefix="1">
      <alignment horizontal="center"/>
    </xf>
    <xf numFmtId="0" fontId="10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164" fontId="6" fillId="0" borderId="2" xfId="0" applyNumberFormat="1" applyFont="1" applyFill="1" applyBorder="1" applyAlignment="1" quotePrefix="1">
      <alignment horizontal="center"/>
    </xf>
    <xf numFmtId="164" fontId="6" fillId="0" borderId="8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9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 quotePrefix="1">
      <alignment horizontal="left"/>
    </xf>
    <xf numFmtId="164" fontId="6" fillId="0" borderId="15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1" fillId="0" borderId="17" xfId="0" applyFont="1" applyBorder="1" applyAlignment="1">
      <alignment horizontal="right" wrapText="1"/>
    </xf>
    <xf numFmtId="0" fontId="6" fillId="0" borderId="17" xfId="0" applyFont="1" applyBorder="1" applyAlignment="1" quotePrefix="1">
      <alignment horizontal="right" wrapText="1"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/>
    </xf>
    <xf numFmtId="164" fontId="7" fillId="0" borderId="8" xfId="0" applyNumberFormat="1" applyFont="1" applyFill="1" applyBorder="1" applyAlignment="1" quotePrefix="1">
      <alignment horizontal="center"/>
    </xf>
    <xf numFmtId="0" fontId="8" fillId="0" borderId="1" xfId="0" applyFont="1" applyFill="1" applyBorder="1" applyAlignment="1">
      <alignment horizontal="right"/>
    </xf>
    <xf numFmtId="0" fontId="10" fillId="0" borderId="23" xfId="0" applyFont="1" applyFill="1" applyBorder="1" applyAlignment="1" quotePrefix="1">
      <alignment horizontal="left"/>
    </xf>
    <xf numFmtId="164" fontId="6" fillId="0" borderId="24" xfId="0" applyNumberFormat="1" applyFont="1" applyFill="1" applyBorder="1" applyAlignment="1" quotePrefix="1">
      <alignment horizontal="center"/>
    </xf>
    <xf numFmtId="0" fontId="6" fillId="0" borderId="12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164" fontId="6" fillId="0" borderId="26" xfId="0" applyNumberFormat="1" applyFont="1" applyFill="1" applyBorder="1" applyAlignment="1" quotePrefix="1">
      <alignment horizontal="center"/>
    </xf>
    <xf numFmtId="0" fontId="10" fillId="0" borderId="27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164" fontId="6" fillId="0" borderId="28" xfId="0" applyNumberFormat="1" applyFont="1" applyFill="1" applyBorder="1" applyAlignment="1" quotePrefix="1">
      <alignment horizontal="center"/>
    </xf>
    <xf numFmtId="0" fontId="10" fillId="0" borderId="29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164" fontId="6" fillId="0" borderId="1" xfId="0" applyNumberFormat="1" applyFont="1" applyFill="1" applyBorder="1" applyAlignment="1" quotePrefix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6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5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32" xfId="0" applyFont="1" applyFill="1" applyBorder="1" applyAlignment="1">
      <alignment/>
    </xf>
    <xf numFmtId="1" fontId="6" fillId="0" borderId="8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7" fillId="0" borderId="3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0" fillId="0" borderId="8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1" fontId="10" fillId="0" borderId="7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17" fontId="10" fillId="0" borderId="0" xfId="0" applyNumberFormat="1" applyFont="1" applyFill="1" applyBorder="1" applyAlignment="1" quotePrefix="1">
      <alignment horizontal="right"/>
    </xf>
    <xf numFmtId="1" fontId="1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30" xfId="0" applyNumberFormat="1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quotePrefix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quotePrefix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24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 quotePrefix="1">
      <alignment horizontal="center"/>
    </xf>
    <xf numFmtId="0" fontId="7" fillId="0" borderId="3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quotePrefix="1">
      <alignment horizontal="center" vertical="center"/>
    </xf>
    <xf numFmtId="49" fontId="7" fillId="0" borderId="24" xfId="0" applyNumberFormat="1" applyFont="1" applyFill="1" applyBorder="1" applyAlignment="1" quotePrefix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4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4" fontId="9" fillId="0" borderId="32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64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368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368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368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368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368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368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50" zoomScaleNormal="50" workbookViewId="0" topLeftCell="A1">
      <selection activeCell="A39" sqref="A39:IV41"/>
    </sheetView>
  </sheetViews>
  <sheetFormatPr defaultColWidth="9.140625" defaultRowHeight="12.75"/>
  <cols>
    <col min="1" max="1" width="6.57421875" style="3" customWidth="1"/>
    <col min="2" max="2" width="3.00390625" style="3" customWidth="1"/>
    <col min="3" max="3" width="39.140625" style="3" customWidth="1"/>
    <col min="4" max="4" width="8.7109375" style="3" customWidth="1"/>
    <col min="5" max="5" width="18.28125" style="3" customWidth="1"/>
    <col min="6" max="6" width="25.57421875" style="3" customWidth="1"/>
    <col min="7" max="7" width="8.00390625" style="3" customWidth="1"/>
    <col min="8" max="8" width="14.57421875" style="3" customWidth="1"/>
    <col min="9" max="9" width="28.57421875" style="3" customWidth="1"/>
    <col min="10" max="10" width="17.140625" style="3" customWidth="1"/>
    <col min="11" max="11" width="18.00390625" style="3" customWidth="1"/>
    <col min="12" max="12" width="20.140625" style="3" customWidth="1"/>
    <col min="13" max="13" width="15.8515625" style="3" customWidth="1"/>
    <col min="14" max="14" width="17.140625" style="3" customWidth="1"/>
    <col min="15" max="15" width="18.00390625" style="3" customWidth="1"/>
    <col min="16" max="16" width="19.00390625" style="3" customWidth="1"/>
    <col min="17" max="17" width="72.00390625" style="3" customWidth="1"/>
    <col min="18" max="18" width="5.421875" style="3" customWidth="1"/>
    <col min="19" max="19" width="3.28125" style="3" customWidth="1"/>
    <col min="20" max="16384" width="9.140625" style="3" customWidth="1"/>
  </cols>
  <sheetData>
    <row r="1" spans="1:21" ht="27">
      <c r="A1" s="129"/>
      <c r="B1" s="130"/>
      <c r="C1" s="130"/>
      <c r="D1" s="125" t="s">
        <v>44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228" t="s">
        <v>69</v>
      </c>
      <c r="R1" s="228"/>
      <c r="S1" s="229"/>
      <c r="T1" s="1"/>
      <c r="U1" s="2"/>
    </row>
    <row r="2" spans="1:21" ht="27">
      <c r="A2" s="131"/>
      <c r="B2" s="123"/>
      <c r="C2" s="123"/>
      <c r="D2" s="120" t="s">
        <v>45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230"/>
      <c r="R2" s="230"/>
      <c r="S2" s="231"/>
      <c r="T2" s="1"/>
      <c r="U2" s="2"/>
    </row>
    <row r="3" spans="1:21" ht="27.75" thickBot="1">
      <c r="A3" s="131"/>
      <c r="B3" s="123"/>
      <c r="C3" s="123"/>
      <c r="D3" s="134" t="s">
        <v>62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230"/>
      <c r="R3" s="230"/>
      <c r="S3" s="231"/>
      <c r="T3" s="4"/>
      <c r="U3" s="2"/>
    </row>
    <row r="4" spans="1:21" s="8" customFormat="1" ht="25.5">
      <c r="A4" s="131"/>
      <c r="B4" s="123"/>
      <c r="C4" s="124"/>
      <c r="D4" s="137" t="s">
        <v>63</v>
      </c>
      <c r="E4" s="138"/>
      <c r="F4" s="139"/>
      <c r="G4" s="137" t="s">
        <v>72</v>
      </c>
      <c r="H4" s="138"/>
      <c r="I4" s="139"/>
      <c r="J4" s="140" t="s">
        <v>0</v>
      </c>
      <c r="K4" s="141"/>
      <c r="L4" s="141"/>
      <c r="M4" s="5"/>
      <c r="N4" s="140" t="s">
        <v>0</v>
      </c>
      <c r="O4" s="141"/>
      <c r="P4" s="142"/>
      <c r="Q4" s="143">
        <v>38741</v>
      </c>
      <c r="R4" s="144"/>
      <c r="S4" s="145"/>
      <c r="T4" s="6"/>
      <c r="U4" s="7"/>
    </row>
    <row r="5" spans="1:21" s="8" customFormat="1" ht="23.25" customHeight="1">
      <c r="A5" s="131"/>
      <c r="B5" s="123"/>
      <c r="C5" s="124"/>
      <c r="D5" s="149" t="s">
        <v>66</v>
      </c>
      <c r="E5" s="138"/>
      <c r="F5" s="139"/>
      <c r="G5" s="149" t="s">
        <v>73</v>
      </c>
      <c r="H5" s="138"/>
      <c r="I5" s="139"/>
      <c r="J5" s="150" t="s">
        <v>67</v>
      </c>
      <c r="K5" s="138"/>
      <c r="L5" s="139"/>
      <c r="M5" s="9" t="s">
        <v>1</v>
      </c>
      <c r="N5" s="150" t="s">
        <v>70</v>
      </c>
      <c r="O5" s="138"/>
      <c r="P5" s="139"/>
      <c r="Q5" s="143"/>
      <c r="R5" s="144"/>
      <c r="S5" s="145"/>
      <c r="T5" s="6"/>
      <c r="U5" s="7"/>
    </row>
    <row r="6" spans="1:21" s="8" customFormat="1" ht="23.25" customHeight="1" thickBot="1">
      <c r="A6" s="131"/>
      <c r="B6" s="123"/>
      <c r="C6" s="124"/>
      <c r="D6" s="151"/>
      <c r="E6" s="152"/>
      <c r="F6" s="153"/>
      <c r="G6" s="151" t="s">
        <v>79</v>
      </c>
      <c r="H6" s="152"/>
      <c r="I6" s="153"/>
      <c r="J6" s="154" t="s">
        <v>78</v>
      </c>
      <c r="K6" s="155"/>
      <c r="L6" s="156"/>
      <c r="M6" s="10" t="s">
        <v>2</v>
      </c>
      <c r="N6" s="154" t="s">
        <v>80</v>
      </c>
      <c r="O6" s="155"/>
      <c r="P6" s="156"/>
      <c r="Q6" s="146"/>
      <c r="R6" s="147"/>
      <c r="S6" s="148"/>
      <c r="T6" s="11"/>
      <c r="U6" s="12"/>
    </row>
    <row r="7" spans="1:21" s="8" customFormat="1" ht="26.25" thickBot="1">
      <c r="A7" s="157" t="s">
        <v>53</v>
      </c>
      <c r="B7" s="158"/>
      <c r="C7" s="159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157" t="s">
        <v>3</v>
      </c>
      <c r="R7" s="158"/>
      <c r="S7" s="159"/>
      <c r="T7" s="11"/>
      <c r="U7" s="12"/>
    </row>
    <row r="8" spans="1:21" s="8" customFormat="1" ht="26.25" thickBot="1">
      <c r="A8" s="163" t="s">
        <v>4</v>
      </c>
      <c r="B8" s="164"/>
      <c r="C8" s="164"/>
      <c r="D8" s="165" t="s">
        <v>75</v>
      </c>
      <c r="E8" s="166"/>
      <c r="F8" s="167"/>
      <c r="G8" s="165" t="s">
        <v>76</v>
      </c>
      <c r="H8" s="166"/>
      <c r="I8" s="167"/>
      <c r="J8" s="165" t="s">
        <v>77</v>
      </c>
      <c r="K8" s="168"/>
      <c r="L8" s="169"/>
      <c r="M8" s="14"/>
      <c r="N8" s="165" t="s">
        <v>81</v>
      </c>
      <c r="O8" s="168"/>
      <c r="P8" s="169"/>
      <c r="Q8" s="170" t="s">
        <v>5</v>
      </c>
      <c r="R8" s="171"/>
      <c r="S8" s="172"/>
      <c r="T8" s="11"/>
      <c r="U8" s="11"/>
    </row>
    <row r="9" spans="1:21" s="8" customFormat="1" ht="26.25" thickBot="1">
      <c r="A9" s="15" t="s">
        <v>6</v>
      </c>
      <c r="B9" s="16"/>
      <c r="C9" s="16"/>
      <c r="D9" s="173">
        <v>36.5</v>
      </c>
      <c r="E9" s="174"/>
      <c r="F9" s="175"/>
      <c r="G9" s="173">
        <v>44.3</v>
      </c>
      <c r="H9" s="174"/>
      <c r="I9" s="175"/>
      <c r="J9" s="173">
        <v>10.7</v>
      </c>
      <c r="K9" s="176"/>
      <c r="L9" s="177"/>
      <c r="M9" s="18">
        <f>SUM(J9-N9)/N9*100</f>
        <v>1.904761904761898</v>
      </c>
      <c r="N9" s="173">
        <v>10.5</v>
      </c>
      <c r="O9" s="176"/>
      <c r="P9" s="177"/>
      <c r="Q9" s="19"/>
      <c r="R9" s="12"/>
      <c r="S9" s="20" t="s">
        <v>7</v>
      </c>
      <c r="T9" s="11"/>
      <c r="U9" s="11"/>
    </row>
    <row r="10" spans="1:21" s="8" customFormat="1" ht="21" customHeight="1">
      <c r="A10" s="15"/>
      <c r="B10" s="16"/>
      <c r="C10" s="16"/>
      <c r="D10" s="21"/>
      <c r="E10" s="21"/>
      <c r="F10" s="21"/>
      <c r="G10" s="21"/>
      <c r="H10" s="21"/>
      <c r="I10" s="21"/>
      <c r="J10" s="178" t="s">
        <v>0</v>
      </c>
      <c r="K10" s="178"/>
      <c r="L10" s="178"/>
      <c r="M10" s="22"/>
      <c r="N10" s="179" t="s">
        <v>0</v>
      </c>
      <c r="O10" s="179"/>
      <c r="P10" s="179"/>
      <c r="Q10" s="16"/>
      <c r="R10" s="11"/>
      <c r="S10" s="20"/>
      <c r="T10" s="11"/>
      <c r="U10" s="11"/>
    </row>
    <row r="11" spans="1:21" s="8" customFormat="1" ht="21" customHeight="1">
      <c r="A11" s="15"/>
      <c r="B11" s="16"/>
      <c r="C11" s="16"/>
      <c r="D11" s="23"/>
      <c r="E11" s="23"/>
      <c r="F11" s="23"/>
      <c r="G11" s="23"/>
      <c r="H11" s="23"/>
      <c r="I11" s="23"/>
      <c r="J11" s="139" t="s">
        <v>67</v>
      </c>
      <c r="K11" s="138"/>
      <c r="L11" s="139"/>
      <c r="M11" s="24"/>
      <c r="N11" s="139" t="s">
        <v>70</v>
      </c>
      <c r="O11" s="138"/>
      <c r="P11" s="139"/>
      <c r="Q11" s="16"/>
      <c r="R11" s="11"/>
      <c r="S11" s="20"/>
      <c r="T11" s="11"/>
      <c r="U11" s="11"/>
    </row>
    <row r="12" spans="1:21" s="8" customFormat="1" ht="21" customHeight="1" thickBot="1">
      <c r="A12" s="15"/>
      <c r="B12" s="11"/>
      <c r="C12" s="11"/>
      <c r="D12" s="180"/>
      <c r="E12" s="180"/>
      <c r="F12" s="180"/>
      <c r="G12" s="180"/>
      <c r="H12" s="180"/>
      <c r="I12" s="180"/>
      <c r="J12" s="156" t="s">
        <v>78</v>
      </c>
      <c r="K12" s="155"/>
      <c r="L12" s="156"/>
      <c r="M12" s="25"/>
      <c r="N12" s="156" t="s">
        <v>80</v>
      </c>
      <c r="O12" s="155"/>
      <c r="P12" s="156"/>
      <c r="Q12" s="26"/>
      <c r="R12" s="27"/>
      <c r="S12" s="28"/>
      <c r="T12" s="11"/>
      <c r="U12" s="11"/>
    </row>
    <row r="13" spans="1:21" s="8" customFormat="1" ht="25.5" customHeight="1" thickBot="1">
      <c r="A13" s="15" t="s">
        <v>8</v>
      </c>
      <c r="B13" s="29"/>
      <c r="C13" s="29"/>
      <c r="D13" s="181">
        <f>+D14+D15</f>
        <v>13.1</v>
      </c>
      <c r="E13" s="182"/>
      <c r="F13" s="183"/>
      <c r="G13" s="181">
        <f>+G14+G15</f>
        <v>1.4</v>
      </c>
      <c r="H13" s="182"/>
      <c r="I13" s="183"/>
      <c r="J13" s="184">
        <f>+J14+J15:J15</f>
        <v>43.3</v>
      </c>
      <c r="K13" s="185"/>
      <c r="L13" s="186"/>
      <c r="M13" s="30" t="s">
        <v>9</v>
      </c>
      <c r="N13" s="181">
        <f>+N14+N15:N15</f>
        <v>31.5</v>
      </c>
      <c r="O13" s="182"/>
      <c r="P13" s="183"/>
      <c r="Q13" s="19"/>
      <c r="R13" s="19"/>
      <c r="S13" s="20" t="s">
        <v>10</v>
      </c>
      <c r="T13" s="11"/>
      <c r="U13" s="11"/>
    </row>
    <row r="14" spans="1:21" s="8" customFormat="1" ht="25.5">
      <c r="A14" s="15"/>
      <c r="B14" s="31" t="s">
        <v>48</v>
      </c>
      <c r="C14" s="32"/>
      <c r="D14" s="187">
        <v>13.1</v>
      </c>
      <c r="E14" s="188"/>
      <c r="F14" s="189"/>
      <c r="G14" s="187">
        <v>1.4</v>
      </c>
      <c r="H14" s="188"/>
      <c r="I14" s="189"/>
      <c r="J14" s="190">
        <v>43.3</v>
      </c>
      <c r="K14" s="191"/>
      <c r="L14" s="192"/>
      <c r="M14" s="35">
        <f>SUM(J14-N14)/N14*100</f>
        <v>37.46031746031745</v>
      </c>
      <c r="N14" s="193">
        <v>31.5</v>
      </c>
      <c r="O14" s="188"/>
      <c r="P14" s="189"/>
      <c r="Q14" s="36"/>
      <c r="R14" s="37" t="s">
        <v>49</v>
      </c>
      <c r="S14" s="28"/>
      <c r="T14" s="11"/>
      <c r="U14" s="11"/>
    </row>
    <row r="15" spans="1:21" s="8" customFormat="1" ht="26.25" thickBot="1">
      <c r="A15" s="15"/>
      <c r="B15" s="38" t="s">
        <v>11</v>
      </c>
      <c r="C15" s="39"/>
      <c r="D15" s="194">
        <v>0</v>
      </c>
      <c r="E15" s="195"/>
      <c r="F15" s="196"/>
      <c r="G15" s="194">
        <v>0</v>
      </c>
      <c r="H15" s="195"/>
      <c r="I15" s="196"/>
      <c r="J15" s="197">
        <v>0</v>
      </c>
      <c r="K15" s="198"/>
      <c r="L15" s="199"/>
      <c r="M15" s="41" t="s">
        <v>9</v>
      </c>
      <c r="N15" s="200">
        <v>0</v>
      </c>
      <c r="O15" s="195"/>
      <c r="P15" s="196"/>
      <c r="Q15" s="43"/>
      <c r="R15" s="44" t="s">
        <v>12</v>
      </c>
      <c r="S15" s="28"/>
      <c r="T15" s="11"/>
      <c r="U15" s="11"/>
    </row>
    <row r="16" spans="1:21" s="8" customFormat="1" ht="9" customHeight="1" thickBot="1">
      <c r="A16" s="15"/>
      <c r="B16" s="11"/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7"/>
      <c r="P16" s="47"/>
      <c r="Q16" s="27"/>
      <c r="R16" s="27"/>
      <c r="S16" s="28"/>
      <c r="T16" s="11"/>
      <c r="U16" s="11"/>
    </row>
    <row r="17" spans="1:21" s="8" customFormat="1" ht="26.25" thickBot="1">
      <c r="A17" s="15" t="s">
        <v>13</v>
      </c>
      <c r="B17" s="48"/>
      <c r="C17" s="29"/>
      <c r="D17" s="201">
        <f>+D19+D20+D21+D22+D23+D24</f>
        <v>5.8</v>
      </c>
      <c r="E17" s="202"/>
      <c r="F17" s="203"/>
      <c r="G17" s="201">
        <f>+G19+G20+G21+G22+G23+G24</f>
        <v>4.1</v>
      </c>
      <c r="H17" s="202"/>
      <c r="I17" s="203"/>
      <c r="J17" s="201">
        <f>+J19+J20+J21+J22+J23+J24+J25</f>
        <v>12.899999999999999</v>
      </c>
      <c r="K17" s="202"/>
      <c r="L17" s="202"/>
      <c r="M17" s="18">
        <f>SUM(J17-N17)/N17*100</f>
        <v>25.24271844660194</v>
      </c>
      <c r="N17" s="201">
        <f>+N19+N20+N21+N22+N23+N24+N25</f>
        <v>10.299999999999999</v>
      </c>
      <c r="O17" s="202"/>
      <c r="P17" s="203"/>
      <c r="Q17" s="19"/>
      <c r="R17" s="19"/>
      <c r="S17" s="20" t="s">
        <v>14</v>
      </c>
      <c r="T17" s="11"/>
      <c r="U17" s="11"/>
    </row>
    <row r="18" spans="1:21" s="8" customFormat="1" ht="25.5">
      <c r="A18" s="15"/>
      <c r="B18" s="49" t="s">
        <v>15</v>
      </c>
      <c r="C18" s="50"/>
      <c r="D18" s="201">
        <f>+D19+D20+D21+D23+D24+D25</f>
        <v>5.8</v>
      </c>
      <c r="E18" s="202"/>
      <c r="F18" s="203"/>
      <c r="G18" s="201">
        <f>+G19+G20+G21</f>
        <v>4</v>
      </c>
      <c r="H18" s="202"/>
      <c r="I18" s="202"/>
      <c r="J18" s="201">
        <f>+J19+J20+J21</f>
        <v>12.799999999999999</v>
      </c>
      <c r="K18" s="202"/>
      <c r="L18" s="202"/>
      <c r="M18" s="51">
        <f>SUM(J18-N18)/N18*100</f>
        <v>25.49019607843137</v>
      </c>
      <c r="N18" s="201">
        <f>+N19+N20+N21+N23+N24</f>
        <v>10.2</v>
      </c>
      <c r="O18" s="202"/>
      <c r="P18" s="203"/>
      <c r="Q18" s="52"/>
      <c r="R18" s="53" t="s">
        <v>16</v>
      </c>
      <c r="S18" s="20"/>
      <c r="T18" s="11"/>
      <c r="U18" s="11"/>
    </row>
    <row r="19" spans="1:21" s="8" customFormat="1" ht="25.5">
      <c r="A19" s="15"/>
      <c r="B19" s="54"/>
      <c r="C19" s="31" t="s">
        <v>17</v>
      </c>
      <c r="D19" s="204">
        <v>0</v>
      </c>
      <c r="E19" s="205"/>
      <c r="F19" s="206"/>
      <c r="G19" s="204">
        <v>0</v>
      </c>
      <c r="H19" s="205"/>
      <c r="I19" s="206"/>
      <c r="J19" s="204">
        <v>0</v>
      </c>
      <c r="K19" s="205"/>
      <c r="L19" s="205"/>
      <c r="M19" s="35">
        <v>0</v>
      </c>
      <c r="N19" s="204">
        <v>0</v>
      </c>
      <c r="O19" s="205"/>
      <c r="P19" s="206"/>
      <c r="Q19" s="37" t="s">
        <v>18</v>
      </c>
      <c r="R19" s="55"/>
      <c r="S19" s="28"/>
      <c r="T19" s="11"/>
      <c r="U19" s="11"/>
    </row>
    <row r="20" spans="1:21" s="8" customFormat="1" ht="25.5">
      <c r="A20" s="15"/>
      <c r="B20" s="56"/>
      <c r="C20" s="57" t="s">
        <v>19</v>
      </c>
      <c r="D20" s="187">
        <v>0.3</v>
      </c>
      <c r="E20" s="207"/>
      <c r="F20" s="189"/>
      <c r="G20" s="187">
        <v>0.4</v>
      </c>
      <c r="H20" s="207"/>
      <c r="I20" s="189"/>
      <c r="J20" s="187">
        <v>0.7</v>
      </c>
      <c r="K20" s="207"/>
      <c r="L20" s="188"/>
      <c r="M20" s="35">
        <f>SUM(J20-N20)/N20*100</f>
        <v>-36.36363636363637</v>
      </c>
      <c r="N20" s="187">
        <v>1.1</v>
      </c>
      <c r="O20" s="188"/>
      <c r="P20" s="189"/>
      <c r="Q20" s="58" t="s">
        <v>57</v>
      </c>
      <c r="R20" s="55"/>
      <c r="S20" s="28"/>
      <c r="T20" s="11"/>
      <c r="U20" s="11"/>
    </row>
    <row r="21" spans="1:21" s="8" customFormat="1" ht="25.5">
      <c r="A21" s="15"/>
      <c r="B21" s="56"/>
      <c r="C21" s="57" t="s">
        <v>20</v>
      </c>
      <c r="D21" s="187">
        <v>5.5</v>
      </c>
      <c r="E21" s="188"/>
      <c r="F21" s="189"/>
      <c r="G21" s="187">
        <v>3.6</v>
      </c>
      <c r="H21" s="188"/>
      <c r="I21" s="189"/>
      <c r="J21" s="187">
        <v>12.1</v>
      </c>
      <c r="K21" s="188"/>
      <c r="L21" s="188"/>
      <c r="M21" s="35">
        <f>SUM(J21-N21)/N21*100</f>
        <v>32.967032967032964</v>
      </c>
      <c r="N21" s="187">
        <v>9.1</v>
      </c>
      <c r="O21" s="188"/>
      <c r="P21" s="189"/>
      <c r="Q21" s="59" t="s">
        <v>56</v>
      </c>
      <c r="R21" s="55"/>
      <c r="S21" s="28"/>
      <c r="T21" s="11"/>
      <c r="U21" s="11"/>
    </row>
    <row r="22" spans="1:21" s="8" customFormat="1" ht="21" customHeight="1">
      <c r="A22" s="15"/>
      <c r="B22" s="56"/>
      <c r="C22" s="60"/>
      <c r="D22" s="61"/>
      <c r="E22" s="61"/>
      <c r="F22" s="62"/>
      <c r="G22" s="61"/>
      <c r="H22" s="61"/>
      <c r="I22" s="62"/>
      <c r="J22" s="61"/>
      <c r="K22" s="61"/>
      <c r="L22" s="61"/>
      <c r="M22" s="63"/>
      <c r="N22" s="64"/>
      <c r="O22" s="61"/>
      <c r="P22" s="62"/>
      <c r="Q22" s="44" t="s">
        <v>21</v>
      </c>
      <c r="R22" s="65"/>
      <c r="S22" s="28"/>
      <c r="T22" s="11"/>
      <c r="U22" s="11"/>
    </row>
    <row r="23" spans="1:21" s="8" customFormat="1" ht="25.5">
      <c r="A23" s="15"/>
      <c r="B23" s="66" t="s">
        <v>22</v>
      </c>
      <c r="C23" s="67"/>
      <c r="D23" s="187">
        <v>0</v>
      </c>
      <c r="E23" s="188"/>
      <c r="F23" s="189"/>
      <c r="G23" s="187">
        <v>0</v>
      </c>
      <c r="H23" s="188"/>
      <c r="I23" s="189"/>
      <c r="J23" s="187">
        <v>0</v>
      </c>
      <c r="K23" s="188"/>
      <c r="L23" s="188"/>
      <c r="M23" s="68">
        <v>0</v>
      </c>
      <c r="N23" s="187">
        <v>0</v>
      </c>
      <c r="O23" s="188"/>
      <c r="P23" s="189"/>
      <c r="Q23" s="27"/>
      <c r="R23" s="65" t="s">
        <v>23</v>
      </c>
      <c r="S23" s="28"/>
      <c r="T23" s="11"/>
      <c r="U23" s="11"/>
    </row>
    <row r="24" spans="1:21" s="8" customFormat="1" ht="25.5">
      <c r="A24" s="15"/>
      <c r="B24" s="66" t="s">
        <v>59</v>
      </c>
      <c r="C24" s="67"/>
      <c r="D24" s="187">
        <v>0</v>
      </c>
      <c r="E24" s="207"/>
      <c r="F24" s="189"/>
      <c r="G24" s="187">
        <v>0.1</v>
      </c>
      <c r="H24" s="207"/>
      <c r="I24" s="189"/>
      <c r="J24" s="187">
        <v>0.1</v>
      </c>
      <c r="K24" s="207"/>
      <c r="L24" s="188"/>
      <c r="M24" s="68">
        <v>100</v>
      </c>
      <c r="N24" s="187">
        <v>0</v>
      </c>
      <c r="O24" s="188"/>
      <c r="P24" s="189"/>
      <c r="Q24" s="27"/>
      <c r="R24" s="65" t="s">
        <v>24</v>
      </c>
      <c r="S24" s="28"/>
      <c r="T24" s="11"/>
      <c r="U24" s="11"/>
    </row>
    <row r="25" spans="1:21" s="8" customFormat="1" ht="26.25" thickBot="1">
      <c r="A25" s="15"/>
      <c r="B25" s="69" t="s">
        <v>25</v>
      </c>
      <c r="C25" s="70"/>
      <c r="D25" s="194">
        <v>0</v>
      </c>
      <c r="E25" s="195"/>
      <c r="F25" s="196"/>
      <c r="G25" s="194">
        <v>0</v>
      </c>
      <c r="H25" s="195"/>
      <c r="I25" s="196"/>
      <c r="J25" s="194">
        <v>0</v>
      </c>
      <c r="K25" s="195"/>
      <c r="L25" s="195"/>
      <c r="M25" s="71">
        <f>SUM(J25-N25)/N25*100</f>
        <v>-100</v>
      </c>
      <c r="N25" s="194">
        <v>0.1</v>
      </c>
      <c r="O25" s="195"/>
      <c r="P25" s="196"/>
      <c r="Q25" s="72"/>
      <c r="R25" s="73" t="s">
        <v>26</v>
      </c>
      <c r="S25" s="28"/>
      <c r="T25" s="11"/>
      <c r="U25" s="11"/>
    </row>
    <row r="26" spans="1:21" s="8" customFormat="1" ht="9" customHeight="1">
      <c r="A26" s="15"/>
      <c r="B26" s="16"/>
      <c r="C26" s="16"/>
      <c r="D26" s="45"/>
      <c r="E26" s="45"/>
      <c r="F26" s="45"/>
      <c r="G26" s="45"/>
      <c r="H26" s="45"/>
      <c r="I26" s="45"/>
      <c r="J26" s="45"/>
      <c r="K26" s="45"/>
      <c r="L26" s="45"/>
      <c r="M26" s="47"/>
      <c r="N26" s="45"/>
      <c r="O26" s="45"/>
      <c r="P26" s="45"/>
      <c r="Q26" s="19"/>
      <c r="R26" s="19"/>
      <c r="S26" s="20"/>
      <c r="T26" s="11"/>
      <c r="U26" s="11"/>
    </row>
    <row r="27" spans="1:21" s="8" customFormat="1" ht="21" customHeight="1" thickBot="1">
      <c r="A27" s="15" t="s">
        <v>54</v>
      </c>
      <c r="B27" s="29"/>
      <c r="C27" s="29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34"/>
      <c r="R27" s="34"/>
      <c r="S27" s="76" t="s">
        <v>55</v>
      </c>
      <c r="T27" s="11"/>
      <c r="U27" s="27"/>
    </row>
    <row r="28" spans="1:21" s="8" customFormat="1" ht="26.25" thickBot="1">
      <c r="A28" s="15"/>
      <c r="B28" s="49" t="s">
        <v>27</v>
      </c>
      <c r="C28" s="77"/>
      <c r="D28" s="181">
        <f>SUM(D29:F30)</f>
        <v>0</v>
      </c>
      <c r="E28" s="182"/>
      <c r="F28" s="183"/>
      <c r="G28" s="181">
        <f>SUM(G29:I30)</f>
        <v>0</v>
      </c>
      <c r="H28" s="182"/>
      <c r="I28" s="183"/>
      <c r="J28" s="181">
        <f>SUM(J29:L30)</f>
        <v>0</v>
      </c>
      <c r="K28" s="182"/>
      <c r="L28" s="183"/>
      <c r="M28" s="78" t="s">
        <v>9</v>
      </c>
      <c r="N28" s="181">
        <f>SUM(N29:P30)</f>
        <v>0</v>
      </c>
      <c r="O28" s="182"/>
      <c r="P28" s="183"/>
      <c r="Q28" s="36"/>
      <c r="R28" s="79" t="s">
        <v>52</v>
      </c>
      <c r="S28" s="20"/>
      <c r="T28" s="11"/>
      <c r="U28" s="11"/>
    </row>
    <row r="29" spans="1:21" s="8" customFormat="1" ht="21" customHeight="1">
      <c r="A29" s="15"/>
      <c r="B29" s="80"/>
      <c r="C29" s="81" t="s">
        <v>28</v>
      </c>
      <c r="D29" s="187">
        <v>0</v>
      </c>
      <c r="E29" s="188"/>
      <c r="F29" s="189"/>
      <c r="G29" s="187">
        <v>0</v>
      </c>
      <c r="H29" s="188"/>
      <c r="I29" s="189"/>
      <c r="J29" s="187">
        <v>0</v>
      </c>
      <c r="K29" s="188"/>
      <c r="L29" s="189"/>
      <c r="M29" s="82" t="s">
        <v>9</v>
      </c>
      <c r="N29" s="187">
        <v>0</v>
      </c>
      <c r="O29" s="188"/>
      <c r="P29" s="189"/>
      <c r="Q29" s="83" t="s">
        <v>29</v>
      </c>
      <c r="R29" s="84"/>
      <c r="S29" s="20"/>
      <c r="T29" s="11"/>
      <c r="U29" s="11"/>
    </row>
    <row r="30" spans="1:21" s="8" customFormat="1" ht="21" customHeight="1" thickBot="1">
      <c r="A30" s="15"/>
      <c r="B30" s="38"/>
      <c r="C30" s="85" t="s">
        <v>30</v>
      </c>
      <c r="D30" s="194">
        <v>0</v>
      </c>
      <c r="E30" s="195"/>
      <c r="F30" s="196"/>
      <c r="G30" s="194">
        <v>0</v>
      </c>
      <c r="H30" s="195"/>
      <c r="I30" s="196"/>
      <c r="J30" s="194">
        <v>0</v>
      </c>
      <c r="K30" s="195"/>
      <c r="L30" s="196"/>
      <c r="M30" s="86" t="s">
        <v>9</v>
      </c>
      <c r="N30" s="194">
        <v>0</v>
      </c>
      <c r="O30" s="195"/>
      <c r="P30" s="196"/>
      <c r="Q30" s="87" t="s">
        <v>31</v>
      </c>
      <c r="R30" s="44"/>
      <c r="S30" s="20"/>
      <c r="T30" s="11"/>
      <c r="U30" s="11"/>
    </row>
    <row r="31" spans="1:21" s="8" customFormat="1" ht="9" customHeight="1" thickBot="1">
      <c r="A31" s="15"/>
      <c r="B31" s="67"/>
      <c r="C31" s="67"/>
      <c r="D31" s="45"/>
      <c r="E31" s="45"/>
      <c r="F31" s="45"/>
      <c r="G31" s="45"/>
      <c r="H31" s="45"/>
      <c r="I31" s="45"/>
      <c r="J31" s="45"/>
      <c r="K31" s="45"/>
      <c r="L31" s="45"/>
      <c r="M31" s="47"/>
      <c r="N31" s="45"/>
      <c r="O31" s="45"/>
      <c r="P31" s="45"/>
      <c r="Q31" s="27"/>
      <c r="R31" s="27"/>
      <c r="S31" s="28"/>
      <c r="T31" s="11"/>
      <c r="U31" s="11"/>
    </row>
    <row r="32" spans="1:21" s="8" customFormat="1" ht="26.25" thickBot="1">
      <c r="A32" s="88" t="s">
        <v>32</v>
      </c>
      <c r="B32" s="16"/>
      <c r="C32" s="16"/>
      <c r="D32" s="181">
        <f>+D33+D34</f>
        <v>-0.5</v>
      </c>
      <c r="E32" s="182"/>
      <c r="F32" s="183"/>
      <c r="G32" s="181">
        <f>+G33+G34</f>
        <v>-0.3</v>
      </c>
      <c r="H32" s="182"/>
      <c r="I32" s="183"/>
      <c r="J32" s="181">
        <f>+J33+J34</f>
        <v>-0.8</v>
      </c>
      <c r="K32" s="182"/>
      <c r="L32" s="183"/>
      <c r="M32" s="30" t="s">
        <v>9</v>
      </c>
      <c r="N32" s="181">
        <f>SUM(N33:P34)</f>
        <v>-0.1</v>
      </c>
      <c r="O32" s="182"/>
      <c r="P32" s="183"/>
      <c r="Q32" s="19"/>
      <c r="R32" s="19"/>
      <c r="S32" s="20" t="s">
        <v>33</v>
      </c>
      <c r="T32" s="11"/>
      <c r="U32" s="11"/>
    </row>
    <row r="33" spans="1:21" s="8" customFormat="1" ht="25.5">
      <c r="A33" s="15"/>
      <c r="B33" s="31" t="s">
        <v>34</v>
      </c>
      <c r="C33" s="32"/>
      <c r="D33" s="187">
        <v>0</v>
      </c>
      <c r="E33" s="188"/>
      <c r="F33" s="189"/>
      <c r="G33" s="187">
        <v>0</v>
      </c>
      <c r="H33" s="188"/>
      <c r="I33" s="189"/>
      <c r="J33" s="187">
        <v>0</v>
      </c>
      <c r="K33" s="188"/>
      <c r="L33" s="189"/>
      <c r="M33" s="89" t="s">
        <v>9</v>
      </c>
      <c r="N33" s="187">
        <v>0.1</v>
      </c>
      <c r="O33" s="188"/>
      <c r="P33" s="189"/>
      <c r="Q33" s="36"/>
      <c r="R33" s="37" t="s">
        <v>58</v>
      </c>
      <c r="S33" s="28"/>
      <c r="T33" s="11"/>
      <c r="U33" s="11"/>
    </row>
    <row r="34" spans="1:21" s="8" customFormat="1" ht="26.25" thickBot="1">
      <c r="A34" s="15"/>
      <c r="B34" s="90" t="s">
        <v>35</v>
      </c>
      <c r="C34" s="61"/>
      <c r="D34" s="194">
        <v>-0.5</v>
      </c>
      <c r="E34" s="195"/>
      <c r="F34" s="196"/>
      <c r="G34" s="194">
        <v>-0.3</v>
      </c>
      <c r="H34" s="195"/>
      <c r="I34" s="196"/>
      <c r="J34" s="194">
        <v>-0.8</v>
      </c>
      <c r="K34" s="195"/>
      <c r="L34" s="196"/>
      <c r="M34" s="41" t="s">
        <v>9</v>
      </c>
      <c r="N34" s="194">
        <v>-0.2</v>
      </c>
      <c r="O34" s="195"/>
      <c r="P34" s="196"/>
      <c r="Q34" s="43"/>
      <c r="R34" s="44" t="s">
        <v>36</v>
      </c>
      <c r="S34" s="28"/>
      <c r="T34" s="11"/>
      <c r="U34" s="11"/>
    </row>
    <row r="35" spans="1:21" s="8" customFormat="1" ht="9" customHeight="1" thickBot="1">
      <c r="A35" s="15"/>
      <c r="B35" s="91"/>
      <c r="C35" s="11"/>
      <c r="D35" s="24"/>
      <c r="E35" s="33"/>
      <c r="F35" s="33"/>
      <c r="G35" s="24"/>
      <c r="H35" s="33"/>
      <c r="I35" s="33"/>
      <c r="J35" s="24"/>
      <c r="K35" s="33"/>
      <c r="L35" s="33"/>
      <c r="M35" s="92"/>
      <c r="N35" s="24"/>
      <c r="O35" s="33"/>
      <c r="P35" s="33"/>
      <c r="Q35" s="93"/>
      <c r="R35" s="93"/>
      <c r="S35" s="28"/>
      <c r="T35" s="11"/>
      <c r="U35" s="11"/>
    </row>
    <row r="36" spans="1:21" s="8" customFormat="1" ht="26.25" thickBot="1">
      <c r="A36" s="94"/>
      <c r="B36" s="6"/>
      <c r="C36" s="6"/>
      <c r="D36" s="165" t="s">
        <v>82</v>
      </c>
      <c r="E36" s="166"/>
      <c r="F36" s="167"/>
      <c r="G36" s="165" t="s">
        <v>83</v>
      </c>
      <c r="H36" s="166"/>
      <c r="I36" s="167"/>
      <c r="J36" s="165" t="s">
        <v>83</v>
      </c>
      <c r="K36" s="166"/>
      <c r="L36" s="167"/>
      <c r="M36" s="95"/>
      <c r="N36" s="165" t="s">
        <v>84</v>
      </c>
      <c r="O36" s="166"/>
      <c r="P36" s="167"/>
      <c r="Q36" s="96"/>
      <c r="R36" s="27"/>
      <c r="S36" s="97"/>
      <c r="T36" s="11"/>
      <c r="U36" s="11"/>
    </row>
    <row r="37" spans="1:21" s="8" customFormat="1" ht="26.25" thickBot="1">
      <c r="A37" s="98" t="s">
        <v>37</v>
      </c>
      <c r="B37" s="99"/>
      <c r="C37" s="99"/>
      <c r="D37" s="173">
        <f>D9+D13-D17-D28-D32</f>
        <v>44.300000000000004</v>
      </c>
      <c r="E37" s="176"/>
      <c r="F37" s="177"/>
      <c r="G37" s="173">
        <f>G9+G13-G17-G28-G32</f>
        <v>41.89999999999999</v>
      </c>
      <c r="H37" s="176"/>
      <c r="I37" s="177"/>
      <c r="J37" s="173">
        <f>J9+J13-J17-J28-J32</f>
        <v>41.9</v>
      </c>
      <c r="K37" s="176"/>
      <c r="L37" s="177"/>
      <c r="M37" s="17">
        <f>SUM(J37-N37)/N37*100</f>
        <v>31.761006289308153</v>
      </c>
      <c r="N37" s="173">
        <f>N9+N13-N17-N28-N32</f>
        <v>31.800000000000004</v>
      </c>
      <c r="O37" s="176"/>
      <c r="P37" s="177"/>
      <c r="Q37" s="208" t="s">
        <v>74</v>
      </c>
      <c r="R37" s="208"/>
      <c r="S37" s="209"/>
      <c r="T37" s="11"/>
      <c r="U37" s="11"/>
    </row>
    <row r="38" spans="1:21" s="8" customFormat="1" ht="9" customHeight="1" thickBot="1">
      <c r="A38" s="100"/>
      <c r="B38" s="13"/>
      <c r="C38" s="13"/>
      <c r="D38" s="45"/>
      <c r="E38" s="45"/>
      <c r="F38" s="45"/>
      <c r="G38" s="45"/>
      <c r="H38" s="45"/>
      <c r="I38" s="45"/>
      <c r="J38" s="45"/>
      <c r="K38" s="45"/>
      <c r="L38" s="45"/>
      <c r="M38" s="101"/>
      <c r="N38" s="45"/>
      <c r="O38" s="45"/>
      <c r="P38" s="45"/>
      <c r="Q38" s="210"/>
      <c r="R38" s="210"/>
      <c r="S38" s="28"/>
      <c r="T38" s="11"/>
      <c r="U38" s="11"/>
    </row>
    <row r="39" spans="1:21" s="8" customFormat="1" ht="25.5">
      <c r="A39" s="88" t="s">
        <v>46</v>
      </c>
      <c r="B39" s="16"/>
      <c r="C39" s="16"/>
      <c r="D39" s="211">
        <f>+D40+D41</f>
        <v>44.3</v>
      </c>
      <c r="E39" s="212"/>
      <c r="F39" s="213"/>
      <c r="G39" s="211">
        <f>+G40+G41</f>
        <v>41.900000000000006</v>
      </c>
      <c r="H39" s="212"/>
      <c r="I39" s="213"/>
      <c r="J39" s="211">
        <f>+J40+J41</f>
        <v>41.900000000000006</v>
      </c>
      <c r="K39" s="212"/>
      <c r="L39" s="212"/>
      <c r="M39" s="51">
        <f>SUM(J39-N39)/N39*100</f>
        <v>31.76100628930819</v>
      </c>
      <c r="N39" s="214">
        <f>+N40+N41</f>
        <v>31.8</v>
      </c>
      <c r="O39" s="212"/>
      <c r="P39" s="213"/>
      <c r="Q39" s="19"/>
      <c r="R39" s="19"/>
      <c r="S39" s="20" t="s">
        <v>47</v>
      </c>
      <c r="T39" s="11"/>
      <c r="U39" s="11"/>
    </row>
    <row r="40" spans="1:21" s="8" customFormat="1" ht="25.5">
      <c r="A40" s="102"/>
      <c r="B40" s="31" t="s">
        <v>38</v>
      </c>
      <c r="C40" s="32"/>
      <c r="D40" s="204">
        <v>37.5</v>
      </c>
      <c r="E40" s="205"/>
      <c r="F40" s="206"/>
      <c r="G40" s="204">
        <v>35.2</v>
      </c>
      <c r="H40" s="205"/>
      <c r="I40" s="206"/>
      <c r="J40" s="204">
        <v>35.2</v>
      </c>
      <c r="K40" s="205"/>
      <c r="L40" s="205"/>
      <c r="M40" s="35">
        <f>SUM(J40-N40)/N40*100</f>
        <v>31.34328358208956</v>
      </c>
      <c r="N40" s="215">
        <v>26.8</v>
      </c>
      <c r="O40" s="205"/>
      <c r="P40" s="206"/>
      <c r="Q40" s="36"/>
      <c r="R40" s="37" t="s">
        <v>39</v>
      </c>
      <c r="S40" s="28"/>
      <c r="T40" s="11"/>
      <c r="U40" s="11"/>
    </row>
    <row r="41" spans="1:21" s="8" customFormat="1" ht="26.25" thickBot="1">
      <c r="A41" s="102"/>
      <c r="B41" s="90" t="s">
        <v>40</v>
      </c>
      <c r="C41" s="62"/>
      <c r="D41" s="194">
        <v>6.8</v>
      </c>
      <c r="E41" s="195"/>
      <c r="F41" s="196"/>
      <c r="G41" s="194">
        <v>6.7</v>
      </c>
      <c r="H41" s="195"/>
      <c r="I41" s="196"/>
      <c r="J41" s="194">
        <v>6.7</v>
      </c>
      <c r="K41" s="195"/>
      <c r="L41" s="195"/>
      <c r="M41" s="71">
        <f>SUM(J41-N41)/N41*100</f>
        <v>34</v>
      </c>
      <c r="N41" s="200">
        <v>5</v>
      </c>
      <c r="O41" s="195"/>
      <c r="P41" s="196"/>
      <c r="Q41" s="103"/>
      <c r="R41" s="44" t="s">
        <v>41</v>
      </c>
      <c r="S41" s="28"/>
      <c r="T41" s="11"/>
      <c r="U41" s="11"/>
    </row>
    <row r="42" spans="1:21" s="8" customFormat="1" ht="9" customHeight="1" thickBot="1">
      <c r="A42" s="104"/>
      <c r="B42" s="105"/>
      <c r="C42" s="106"/>
      <c r="D42" s="42"/>
      <c r="E42" s="40"/>
      <c r="F42" s="40"/>
      <c r="G42" s="42"/>
      <c r="H42" s="40"/>
      <c r="I42" s="40"/>
      <c r="J42" s="42"/>
      <c r="K42" s="40"/>
      <c r="L42" s="40"/>
      <c r="M42" s="42"/>
      <c r="N42" s="42"/>
      <c r="O42" s="40"/>
      <c r="P42" s="40"/>
      <c r="Q42" s="107"/>
      <c r="R42" s="107"/>
      <c r="S42" s="97"/>
      <c r="T42" s="11"/>
      <c r="U42" s="11"/>
    </row>
    <row r="43" spans="1:21" s="8" customFormat="1" ht="25.5">
      <c r="A43" s="218" t="s">
        <v>42</v>
      </c>
      <c r="B43" s="219"/>
      <c r="C43" s="219"/>
      <c r="D43" s="219"/>
      <c r="E43" s="219"/>
      <c r="F43" s="219"/>
      <c r="G43" s="219"/>
      <c r="H43" s="219"/>
      <c r="I43" s="219"/>
      <c r="J43" s="110" t="s">
        <v>50</v>
      </c>
      <c r="K43" s="216" t="s">
        <v>43</v>
      </c>
      <c r="L43" s="216"/>
      <c r="M43" s="216"/>
      <c r="N43" s="216"/>
      <c r="O43" s="216"/>
      <c r="P43" s="216"/>
      <c r="Q43" s="216"/>
      <c r="R43" s="216"/>
      <c r="S43" s="217"/>
      <c r="T43" s="11"/>
      <c r="U43" s="11"/>
    </row>
    <row r="44" spans="1:21" s="8" customFormat="1" ht="25.5">
      <c r="A44" s="126"/>
      <c r="B44" s="127"/>
      <c r="C44" s="127"/>
      <c r="D44" s="127"/>
      <c r="E44" s="127"/>
      <c r="F44" s="127"/>
      <c r="G44" s="127"/>
      <c r="H44" s="127"/>
      <c r="I44" s="127"/>
      <c r="J44" s="113" t="s">
        <v>51</v>
      </c>
      <c r="K44" s="111"/>
      <c r="L44" s="111"/>
      <c r="M44" s="111"/>
      <c r="N44" s="111"/>
      <c r="O44" s="111"/>
      <c r="P44" s="222"/>
      <c r="Q44" s="222"/>
      <c r="R44" s="222"/>
      <c r="S44" s="223"/>
      <c r="T44" s="11"/>
      <c r="U44" s="11"/>
    </row>
    <row r="45" spans="1:21" s="8" customFormat="1" ht="25.5">
      <c r="A45" s="108"/>
      <c r="B45" s="109"/>
      <c r="C45" s="109"/>
      <c r="D45" s="109"/>
      <c r="E45" s="220" t="s">
        <v>64</v>
      </c>
      <c r="F45" s="220"/>
      <c r="G45" s="220"/>
      <c r="H45" s="220"/>
      <c r="I45" s="220"/>
      <c r="J45" s="114">
        <v>1</v>
      </c>
      <c r="K45" s="221" t="s">
        <v>65</v>
      </c>
      <c r="L45" s="221"/>
      <c r="M45" s="221"/>
      <c r="N45" s="221"/>
      <c r="O45" s="221"/>
      <c r="P45" s="127"/>
      <c r="Q45" s="127"/>
      <c r="R45" s="127"/>
      <c r="S45" s="128"/>
      <c r="T45" s="115"/>
      <c r="U45" s="115"/>
    </row>
    <row r="46" spans="1:21" s="8" customFormat="1" ht="25.5">
      <c r="A46" s="224"/>
      <c r="B46" s="225"/>
      <c r="C46" s="225"/>
      <c r="D46" s="116"/>
      <c r="E46" s="116"/>
      <c r="F46" s="220" t="s">
        <v>60</v>
      </c>
      <c r="G46" s="226"/>
      <c r="H46" s="226"/>
      <c r="I46" s="226"/>
      <c r="J46" s="114">
        <v>11</v>
      </c>
      <c r="K46" s="221" t="s">
        <v>61</v>
      </c>
      <c r="L46" s="221"/>
      <c r="M46" s="221"/>
      <c r="N46" s="221"/>
      <c r="O46" s="117"/>
      <c r="P46" s="111"/>
      <c r="Q46" s="111"/>
      <c r="R46" s="111"/>
      <c r="S46" s="112"/>
      <c r="T46" s="11"/>
      <c r="U46" s="11"/>
    </row>
    <row r="47" spans="1:21" s="8" customFormat="1" ht="25.5">
      <c r="A47" s="224"/>
      <c r="B47" s="225"/>
      <c r="C47" s="225"/>
      <c r="D47" s="93"/>
      <c r="E47" s="93"/>
      <c r="F47" s="226" t="s">
        <v>67</v>
      </c>
      <c r="G47" s="226"/>
      <c r="H47" s="226"/>
      <c r="I47" s="226"/>
      <c r="J47" s="118" t="s">
        <v>71</v>
      </c>
      <c r="K47" s="227" t="s">
        <v>68</v>
      </c>
      <c r="L47" s="227"/>
      <c r="M47" s="227"/>
      <c r="N47" s="227"/>
      <c r="O47" s="117"/>
      <c r="P47" s="111"/>
      <c r="Q47" s="111"/>
      <c r="R47" s="111"/>
      <c r="S47" s="112"/>
      <c r="T47" s="11"/>
      <c r="U47" s="11"/>
    </row>
    <row r="48" spans="1:21" s="8" customFormat="1" ht="26.25" thickBot="1">
      <c r="A48" s="104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97"/>
      <c r="T48" s="11"/>
      <c r="U48" s="11"/>
    </row>
    <row r="49" spans="1:21" s="8" customFormat="1" ht="25.5">
      <c r="A49" s="11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="8" customFormat="1" ht="25.5"/>
    <row r="51" s="8" customFormat="1" ht="25.5"/>
    <row r="52" s="8" customFormat="1" ht="25.5"/>
    <row r="53" s="8" customFormat="1" ht="25.5"/>
    <row r="54" s="8" customFormat="1" ht="25.5"/>
    <row r="55" s="8" customFormat="1" ht="25.5"/>
  </sheetData>
  <mergeCells count="140">
    <mergeCell ref="A46:C46"/>
    <mergeCell ref="F46:I46"/>
    <mergeCell ref="K46:N46"/>
    <mergeCell ref="A47:C47"/>
    <mergeCell ref="F47:I47"/>
    <mergeCell ref="K47:N47"/>
    <mergeCell ref="K43:S43"/>
    <mergeCell ref="A43:I43"/>
    <mergeCell ref="E45:I45"/>
    <mergeCell ref="K45:O45"/>
    <mergeCell ref="P44:S44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</mergeCells>
  <dataValidations count="1">
    <dataValidation type="textLength" operator="equal" allowBlank="1" showInputMessage="1" showErrorMessage="1" sqref="D3:P3">
      <formula1>D3</formula1>
    </dataValidation>
  </dataValidations>
  <printOptions horizontalCentered="1"/>
  <pageMargins left="0.03937007874015748" right="0.03937007874015748" top="1.1811023622047245" bottom="0.3937007874015748" header="0" footer="0.3937007874015748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2006-01-24T06:17:34Z</cp:lastPrinted>
  <dcterms:created xsi:type="dcterms:W3CDTF">2004-05-24T05:52:50Z</dcterms:created>
  <dcterms:modified xsi:type="dcterms:W3CDTF">2006-01-24T06:20:47Z</dcterms:modified>
  <cp:category/>
  <cp:version/>
  <cp:contentType/>
  <cp:contentStatus/>
</cp:coreProperties>
</file>