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600" tabRatio="722" activeTab="0"/>
  </bookViews>
  <sheets>
    <sheet name="koring finaal" sheetId="1" r:id="rId1"/>
  </sheets>
  <definedNames/>
  <calcPr fullCalcOnLoad="1"/>
</workbook>
</file>

<file path=xl/sharedStrings.xml><?xml version="1.0" encoding="utf-8"?>
<sst xmlns="http://schemas.openxmlformats.org/spreadsheetml/2006/main" count="204" uniqueCount="129">
  <si>
    <t>Verwerkers</t>
  </si>
  <si>
    <t>Menslik</t>
  </si>
  <si>
    <t>Voer</t>
  </si>
  <si>
    <t>Totaal</t>
  </si>
  <si>
    <t>Progressive/Progressief</t>
  </si>
  <si>
    <t>Human</t>
  </si>
  <si>
    <t>Feed</t>
  </si>
  <si>
    <t>Total</t>
  </si>
  <si>
    <t>(c) Aanwending</t>
  </si>
  <si>
    <t>Processed for local market:</t>
  </si>
  <si>
    <t>Human consumption</t>
  </si>
  <si>
    <t>Storers, traders</t>
  </si>
  <si>
    <t>Opbergers, handelaars</t>
  </si>
  <si>
    <t>Processors</t>
  </si>
  <si>
    <t>Imported</t>
  </si>
  <si>
    <t>Ingevoer</t>
  </si>
  <si>
    <t>Exported</t>
  </si>
  <si>
    <t>Uitgevoer</t>
  </si>
  <si>
    <t>RSA uitvoere - produkte (5)</t>
  </si>
  <si>
    <t>Invoere bestem vir RSA</t>
  </si>
  <si>
    <t>As declared by collaborators. Although everything has been done to ensure the accuracy of the information, SAGIS does not take any responsibility for actions or losses that might occur as a result of the usage of this information./</t>
  </si>
  <si>
    <t>(4)</t>
  </si>
  <si>
    <t>Opening stock includes all stocks in commercial structures irrespective of ownership./Beginvoorraad sluit alle voorrade in kommersiële strukture in ongeag eienaarskap.</t>
  </si>
  <si>
    <t>(a) Opening stock (3)</t>
  </si>
  <si>
    <t>(c) Utilisation</t>
  </si>
  <si>
    <t>(d) Exports</t>
  </si>
  <si>
    <t>(d) Uitvoere</t>
  </si>
  <si>
    <t>Amended returns received from collaborators./Gewysigde opgawes van medewerkers ontvang.</t>
  </si>
  <si>
    <t>(b) Verkryging</t>
  </si>
  <si>
    <t>Verwerk vir binnelandse mark:</t>
  </si>
  <si>
    <t>Menslike verbruik</t>
  </si>
  <si>
    <t>Released to end-consumer(s)</t>
  </si>
  <si>
    <t>Vrygestel aan eindverbruiker(s)</t>
  </si>
  <si>
    <t>(e) Sundries</t>
  </si>
  <si>
    <t>(1)</t>
  </si>
  <si>
    <t>Mar/Mrt 2000</t>
  </si>
  <si>
    <t>Apr 2000</t>
  </si>
  <si>
    <t>May/Mei 2000</t>
  </si>
  <si>
    <t>Jun 2000</t>
  </si>
  <si>
    <t>Jul 2000</t>
  </si>
  <si>
    <t>Aug 2000</t>
  </si>
  <si>
    <t>Sept 2000</t>
  </si>
  <si>
    <t>NB !!!!</t>
  </si>
  <si>
    <t>INLIGTING MET</t>
  </si>
  <si>
    <t>BETREKKING TOT DIE</t>
  </si>
  <si>
    <t>NEW RETURN SYSTEM</t>
  </si>
  <si>
    <t>NUWE OPGAWESTELSEL</t>
  </si>
  <si>
    <t>1 May/Mei 2000</t>
  </si>
  <si>
    <t>1 Jun 2000</t>
  </si>
  <si>
    <t>1 Jul 2000</t>
  </si>
  <si>
    <t>1 Aug 2000</t>
  </si>
  <si>
    <t>1 Sept 2000</t>
  </si>
  <si>
    <t xml:space="preserve">Withdrawn by producers </t>
  </si>
  <si>
    <t xml:space="preserve">Onttrek deur produsente </t>
  </si>
  <si>
    <t>(e) Diverse</t>
  </si>
  <si>
    <t>(2)</t>
  </si>
  <si>
    <t>Soos verskaf deur medewerkers. Alhoewel alles gedoen is om te verseker dat die inligting korrek is, aanvaar SAGIS geen verantwoordelikheid vir enige aksies of verliese as gevolg van die inligting wat gebruik is nie.</t>
  </si>
  <si>
    <t>(3)</t>
  </si>
  <si>
    <t>Feb 2000</t>
  </si>
  <si>
    <t>(a) Beginvoorraad (3)</t>
  </si>
  <si>
    <t>Gristing</t>
  </si>
  <si>
    <t>Klandisiemaal</t>
  </si>
  <si>
    <t>Jan 2000</t>
  </si>
  <si>
    <t>31 Jan 2000</t>
  </si>
  <si>
    <t>(g) Stocks stored at:</t>
  </si>
  <si>
    <t>SMI-092000                                                                                                                 Monthly announcement of information/Maandelikse bekendmaking van inligting (1)                                                                                                                                                                               28/11/2000</t>
  </si>
  <si>
    <t>WHEAT/KORING Year(Oct - Sep)/1999/2000 Jaar(Okt - Sep) (2)</t>
  </si>
  <si>
    <t>000t</t>
  </si>
  <si>
    <t>PS !!!!</t>
  </si>
  <si>
    <t>Oct/Okt 1999</t>
  </si>
  <si>
    <t>Nov 1999</t>
  </si>
  <si>
    <t>Dec/Des 1999</t>
  </si>
  <si>
    <t>Prog Oct/Okt 1999 - Sept 2000</t>
  </si>
  <si>
    <t>INFORMATION</t>
  </si>
  <si>
    <t>(Preliminary/Voorlopig)</t>
  </si>
  <si>
    <t>ACCORDING TO THE</t>
  </si>
  <si>
    <t>1 Oct/Okt</t>
  </si>
  <si>
    <t>1 Dec/Des</t>
  </si>
  <si>
    <t>(b)Acquisition</t>
  </si>
  <si>
    <t>Deliveries directly from farms (4) (6)</t>
  </si>
  <si>
    <t>Lewerings direk vanaf plase (4) (6)</t>
  </si>
  <si>
    <t xml:space="preserve">Imports destined for RSA </t>
  </si>
  <si>
    <t>Animal feed (6)</t>
  </si>
  <si>
    <t>Dierevoer (6)</t>
  </si>
  <si>
    <t xml:space="preserve">Seed for planting purposes </t>
  </si>
  <si>
    <t xml:space="preserve">Saad vir plantdoeleindes </t>
  </si>
  <si>
    <t>RSA exports - products (5)</t>
  </si>
  <si>
    <t xml:space="preserve">                       - whole wheat</t>
  </si>
  <si>
    <t xml:space="preserve"> - heel koring  </t>
  </si>
  <si>
    <t>Net dispatches(+)/Receipts(-) (6)</t>
  </si>
  <si>
    <t>Netto versendings(+)/Ontvangstes(-) (6)</t>
  </si>
  <si>
    <t>Surplus(-)/Deficit(+) (6)</t>
  </si>
  <si>
    <t>Surplus (-)/Tekort (+) (6)</t>
  </si>
  <si>
    <t>31 Oct/Okt 1999</t>
  </si>
  <si>
    <t>30 Nov 1999</t>
  </si>
  <si>
    <t>31 Dec/Des 1999</t>
  </si>
  <si>
    <t xml:space="preserve"> 28 Feb 2000 </t>
  </si>
  <si>
    <t xml:space="preserve"> 31 Mar/Mrt 2000 </t>
  </si>
  <si>
    <t xml:space="preserve"> 30 Apr 2000 </t>
  </si>
  <si>
    <t xml:space="preserve"> 31 May/Mei 2000 </t>
  </si>
  <si>
    <t xml:space="preserve"> 31 Jun 2000 </t>
  </si>
  <si>
    <t xml:space="preserve"> 31 Jul 2000 </t>
  </si>
  <si>
    <t xml:space="preserve"> 31 Aug 2000 </t>
  </si>
  <si>
    <t xml:space="preserve"> 30 Sept 2000 </t>
  </si>
  <si>
    <r>
      <t>(f) Unutilised stock</t>
    </r>
    <r>
      <rPr>
        <sz val="12"/>
        <rFont val="Arial"/>
        <family val="2"/>
      </rPr>
      <t xml:space="preserve"> (a+b-c-d-e) </t>
    </r>
  </si>
  <si>
    <r>
      <t>(f) Onaangewende voorraad</t>
    </r>
    <r>
      <rPr>
        <sz val="12"/>
        <rFont val="Arial"/>
        <family val="2"/>
      </rPr>
      <t xml:space="preserve"> (a+b-c-d=e) </t>
    </r>
  </si>
  <si>
    <t>(g)Voorraad geberg by:</t>
  </si>
  <si>
    <t>(h) Imports destined for exports not</t>
  </si>
  <si>
    <t>(h)     Invoere bestem vir uitvoere nie</t>
  </si>
  <si>
    <t xml:space="preserve">      included in the above information </t>
  </si>
  <si>
    <t xml:space="preserve"> in inligting hierbo ingesluit nie </t>
  </si>
  <si>
    <t xml:space="preserve">Opening stock </t>
  </si>
  <si>
    <t xml:space="preserve"> Beginvoorraad </t>
  </si>
  <si>
    <t>Stock surplus(-)/deficit(+)</t>
  </si>
  <si>
    <t>Voorraad surplus (-)/tekort (+)</t>
  </si>
  <si>
    <t>Stock</t>
  </si>
  <si>
    <t>Voorraad</t>
  </si>
  <si>
    <t>The new system reports on the actual movement of wheat./Die nuwe stelsel rapporteer oor die fisiese beweging van koring.</t>
  </si>
  <si>
    <t>Includes a portion of the production of developing sector - the balance will not necessarily be included here./Ingesluit 'n deel van die produksie van opkomende sektor - die balans sal nie noodwendig hier ingesluit word nie.</t>
  </si>
  <si>
    <t xml:space="preserve">Producer deliveries directly from farms./Produsentelewerings direk vanaf plase    </t>
  </si>
  <si>
    <t>: Sept 1999</t>
  </si>
  <si>
    <t>192 ton</t>
  </si>
  <si>
    <t>: Oct/Okt 1999 - Aug 2000</t>
  </si>
  <si>
    <t>1 721 764 ton</t>
  </si>
  <si>
    <t>: Sept 2000</t>
  </si>
  <si>
    <t>3 604 ton</t>
  </si>
  <si>
    <t>(5)</t>
  </si>
  <si>
    <t>Wheat equivalent./Koring ekwivalent.</t>
  </si>
  <si>
    <t>(6)</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</si>
</sst>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
    <numFmt numFmtId="182" formatCode="#,##0.0"/>
    <numFmt numFmtId="183" formatCode="0.0000"/>
    <numFmt numFmtId="184" formatCode="0.00000"/>
    <numFmt numFmtId="185" formatCode="&quot;Yes&quot;;&quot;Yes&quot;;&quot;No&quot;"/>
    <numFmt numFmtId="186" formatCode="&quot;True&quot;;&quot;True&quot;;&quot;False&quot;"/>
    <numFmt numFmtId="187" formatCode="&quot;On&quot;;&quot;On&quot;;&quot;Off&quot;"/>
    <numFmt numFmtId="188" formatCode="#,##0.000"/>
  </numFmts>
  <fonts count="6">
    <font>
      <sz val="10"/>
      <name val="Arial"/>
      <family val="0"/>
    </font>
    <font>
      <sz val="12"/>
      <name val="Arial"/>
      <family val="2"/>
    </font>
    <font>
      <b/>
      <sz val="12"/>
      <name val="Arial"/>
      <family val="2"/>
    </font>
    <font>
      <sz val="14"/>
      <name val="Arial"/>
      <family val="2"/>
    </font>
    <font>
      <u val="single"/>
      <sz val="10"/>
      <color indexed="12"/>
      <name val="Arial"/>
      <family val="0"/>
    </font>
    <font>
      <u val="single"/>
      <sz val="10"/>
      <color indexed="36"/>
      <name val="Arial"/>
      <family val="0"/>
    </font>
  </fonts>
  <fills count="2">
    <fill>
      <patternFill/>
    </fill>
    <fill>
      <patternFill patternType="gray125"/>
    </fill>
  </fills>
  <borders count="45">
    <border>
      <left/>
      <right/>
      <top/>
      <bottom/>
      <diagonal/>
    </border>
    <border>
      <left>
        <color indexed="63"/>
      </left>
      <right>
        <color indexed="63"/>
      </right>
      <top>
        <color indexed="63"/>
      </top>
      <bottom style="medium"/>
    </border>
    <border>
      <left>
        <color indexed="63"/>
      </left>
      <right>
        <color indexed="63"/>
      </right>
      <top style="medium"/>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style="medium"/>
    </border>
    <border>
      <left style="medium"/>
      <right style="thin"/>
      <top style="medium"/>
      <bottom>
        <color indexed="63"/>
      </bottom>
    </border>
    <border>
      <left>
        <color indexed="63"/>
      </left>
      <right style="thin"/>
      <top style="medium"/>
      <bottom>
        <color indexed="63"/>
      </bottom>
    </border>
    <border>
      <left style="medium"/>
      <right style="thin"/>
      <top>
        <color indexed="63"/>
      </top>
      <bottom style="medium"/>
    </border>
    <border>
      <left>
        <color indexed="63"/>
      </left>
      <right style="medium"/>
      <top style="thin"/>
      <bottom>
        <color indexed="63"/>
      </bottom>
    </border>
    <border>
      <left>
        <color indexed="63"/>
      </left>
      <right style="thin"/>
      <top style="thin"/>
      <bottom>
        <color indexed="63"/>
      </bottom>
    </border>
    <border>
      <left>
        <color indexed="63"/>
      </left>
      <right style="medium"/>
      <top>
        <color indexed="63"/>
      </top>
      <bottom style="thin"/>
    </border>
    <border>
      <left style="thin"/>
      <right style="thin"/>
      <top>
        <color indexed="63"/>
      </top>
      <bottom style="mediu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style="medium"/>
      <bottom style="medium"/>
    </border>
    <border>
      <left style="medium"/>
      <right style="thin"/>
      <top style="medium"/>
      <bottom style="medium"/>
    </border>
    <border>
      <left style="thin"/>
      <right style="medium"/>
      <top>
        <color indexed="63"/>
      </top>
      <bottom style="medium"/>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79">
    <xf numFmtId="0" fontId="0" fillId="0" borderId="0" xfId="0" applyAlignment="1">
      <alignment/>
    </xf>
    <xf numFmtId="0" fontId="2" fillId="0" borderId="0" xfId="0" applyFont="1" applyBorder="1" applyAlignment="1">
      <alignment horizontal="left"/>
    </xf>
    <xf numFmtId="0" fontId="1" fillId="0" borderId="0" xfId="0" applyFont="1" applyBorder="1" applyAlignment="1">
      <alignment/>
    </xf>
    <xf numFmtId="0" fontId="1" fillId="0" borderId="0" xfId="0" applyFont="1" applyAlignment="1">
      <alignment/>
    </xf>
    <xf numFmtId="1" fontId="1" fillId="0" borderId="0" xfId="0" applyNumberFormat="1" applyFont="1" applyBorder="1" applyAlignment="1">
      <alignment horizontal="right"/>
    </xf>
    <xf numFmtId="0" fontId="1" fillId="0" borderId="0" xfId="0" applyFont="1" applyBorder="1" applyAlignment="1">
      <alignmen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xf>
    <xf numFmtId="0" fontId="1" fillId="0" borderId="5" xfId="0" applyFont="1" applyBorder="1" applyAlignment="1">
      <alignment/>
    </xf>
    <xf numFmtId="0" fontId="2" fillId="0" borderId="6" xfId="0" applyFont="1" applyBorder="1" applyAlignment="1">
      <alignment/>
    </xf>
    <xf numFmtId="0" fontId="1" fillId="0" borderId="7" xfId="0" applyFont="1" applyBorder="1" applyAlignment="1">
      <alignment/>
    </xf>
    <xf numFmtId="0" fontId="1" fillId="0" borderId="4" xfId="0" applyFont="1" applyBorder="1" applyAlignment="1">
      <alignment horizontal="center"/>
    </xf>
    <xf numFmtId="0" fontId="3" fillId="0" borderId="0" xfId="0" applyFont="1" applyBorder="1" applyAlignment="1">
      <alignment/>
    </xf>
    <xf numFmtId="0" fontId="3" fillId="0" borderId="0" xfId="0" applyFont="1" applyAlignment="1">
      <alignment/>
    </xf>
    <xf numFmtId="0" fontId="1" fillId="0" borderId="8" xfId="0" applyFont="1" applyBorder="1" applyAlignment="1">
      <alignment horizontal="center"/>
    </xf>
    <xf numFmtId="0" fontId="1" fillId="0" borderId="9" xfId="0" applyFont="1" applyBorder="1" applyAlignment="1">
      <alignment/>
    </xf>
    <xf numFmtId="0" fontId="1" fillId="0" borderId="4" xfId="0" applyFont="1" applyBorder="1" applyAlignment="1">
      <alignment/>
    </xf>
    <xf numFmtId="0" fontId="1" fillId="0" borderId="2" xfId="0" applyFont="1" applyBorder="1" applyAlignment="1">
      <alignment/>
    </xf>
    <xf numFmtId="0" fontId="1" fillId="0" borderId="10" xfId="0" applyFont="1" applyBorder="1" applyAlignment="1">
      <alignment/>
    </xf>
    <xf numFmtId="0" fontId="1" fillId="0" borderId="11" xfId="0" applyFont="1" applyBorder="1" applyAlignment="1">
      <alignment/>
    </xf>
    <xf numFmtId="1" fontId="1" fillId="0" borderId="0" xfId="0" applyNumberFormat="1" applyFont="1" applyBorder="1" applyAlignment="1">
      <alignment/>
    </xf>
    <xf numFmtId="0" fontId="1" fillId="0" borderId="12" xfId="0" applyFont="1" applyBorder="1" applyAlignment="1">
      <alignment/>
    </xf>
    <xf numFmtId="0" fontId="1" fillId="0" borderId="13" xfId="0" applyFont="1" applyBorder="1" applyAlignment="1">
      <alignment/>
    </xf>
    <xf numFmtId="1" fontId="1" fillId="0" borderId="2" xfId="0" applyNumberFormat="1" applyFont="1" applyBorder="1" applyAlignment="1">
      <alignment/>
    </xf>
    <xf numFmtId="1" fontId="1" fillId="0" borderId="4" xfId="0" applyNumberFormat="1" applyFont="1" applyBorder="1" applyAlignment="1">
      <alignment/>
    </xf>
    <xf numFmtId="1" fontId="1" fillId="0" borderId="14" xfId="0" applyNumberFormat="1" applyFont="1" applyBorder="1" applyAlignment="1">
      <alignment/>
    </xf>
    <xf numFmtId="1" fontId="1" fillId="0" borderId="15" xfId="0" applyNumberFormat="1" applyFont="1" applyBorder="1" applyAlignment="1">
      <alignment/>
    </xf>
    <xf numFmtId="1" fontId="1" fillId="0" borderId="9" xfId="0" applyNumberFormat="1" applyFont="1" applyBorder="1" applyAlignment="1">
      <alignment/>
    </xf>
    <xf numFmtId="0" fontId="1" fillId="0" borderId="16" xfId="0" applyFont="1" applyBorder="1" applyAlignment="1">
      <alignment/>
    </xf>
    <xf numFmtId="0" fontId="2" fillId="0" borderId="9" xfId="0" applyFont="1" applyBorder="1" applyAlignment="1">
      <alignment/>
    </xf>
    <xf numFmtId="1" fontId="1" fillId="0" borderId="17" xfId="0" applyNumberFormat="1" applyFont="1" applyBorder="1" applyAlignment="1">
      <alignment/>
    </xf>
    <xf numFmtId="0" fontId="1" fillId="0" borderId="6" xfId="0" applyFont="1" applyBorder="1" applyAlignment="1">
      <alignment/>
    </xf>
    <xf numFmtId="0" fontId="1" fillId="0" borderId="8" xfId="0" applyFont="1" applyBorder="1" applyAlignment="1">
      <alignment/>
    </xf>
    <xf numFmtId="0" fontId="1" fillId="0" borderId="0" xfId="0" applyFont="1" applyAlignment="1">
      <alignment/>
    </xf>
    <xf numFmtId="0" fontId="2" fillId="0" borderId="0" xfId="0" applyFont="1" applyBorder="1" applyAlignment="1">
      <alignment horizontal="center"/>
    </xf>
    <xf numFmtId="0" fontId="2" fillId="0" borderId="4" xfId="0" applyFont="1" applyBorder="1" applyAlignment="1">
      <alignment/>
    </xf>
    <xf numFmtId="0" fontId="1" fillId="0" borderId="18" xfId="0" applyFont="1" applyBorder="1" applyAlignment="1">
      <alignment/>
    </xf>
    <xf numFmtId="0" fontId="1" fillId="0" borderId="1" xfId="0" applyFont="1" applyBorder="1" applyAlignment="1">
      <alignment/>
    </xf>
    <xf numFmtId="0" fontId="1" fillId="0" borderId="5" xfId="0" applyFont="1" applyBorder="1" applyAlignment="1">
      <alignment horizontal="center"/>
    </xf>
    <xf numFmtId="0" fontId="2" fillId="0" borderId="0" xfId="0" applyFont="1" applyBorder="1" applyAlignment="1">
      <alignment/>
    </xf>
    <xf numFmtId="0" fontId="1" fillId="0" borderId="0" xfId="0" applyFont="1" applyBorder="1" applyAlignment="1" quotePrefix="1">
      <alignment horizontal="center"/>
    </xf>
    <xf numFmtId="17" fontId="1" fillId="0" borderId="19" xfId="0" applyNumberFormat="1"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1" fontId="1" fillId="0" borderId="0" xfId="0" applyNumberFormat="1" applyFont="1" applyBorder="1" applyAlignment="1">
      <alignment horizontal="left"/>
    </xf>
    <xf numFmtId="1" fontId="2" fillId="0" borderId="0" xfId="0" applyNumberFormat="1" applyFont="1" applyBorder="1" applyAlignment="1">
      <alignment horizontal="right"/>
    </xf>
    <xf numFmtId="1" fontId="1" fillId="0" borderId="7" xfId="0" applyNumberFormat="1" applyFont="1" applyBorder="1" applyAlignment="1">
      <alignment horizontal="left"/>
    </xf>
    <xf numFmtId="1" fontId="1" fillId="0" borderId="7" xfId="0" applyNumberFormat="1" applyFont="1" applyBorder="1" applyAlignment="1">
      <alignment/>
    </xf>
    <xf numFmtId="1" fontId="2" fillId="0" borderId="0" xfId="0" applyNumberFormat="1" applyFont="1" applyBorder="1" applyAlignment="1">
      <alignment horizontal="left"/>
    </xf>
    <xf numFmtId="0" fontId="1" fillId="0" borderId="22" xfId="0" applyFont="1" applyBorder="1" applyAlignment="1">
      <alignment/>
    </xf>
    <xf numFmtId="1" fontId="1" fillId="0" borderId="19" xfId="0" applyNumberFormat="1" applyFont="1" applyBorder="1" applyAlignment="1">
      <alignment/>
    </xf>
    <xf numFmtId="1" fontId="1" fillId="0" borderId="20" xfId="0" applyNumberFormat="1" applyFont="1" applyBorder="1" applyAlignment="1">
      <alignment/>
    </xf>
    <xf numFmtId="1" fontId="1" fillId="0" borderId="19" xfId="0" applyNumberFormat="1" applyFont="1" applyBorder="1" applyAlignment="1">
      <alignment horizontal="right"/>
    </xf>
    <xf numFmtId="1" fontId="1" fillId="0" borderId="11" xfId="0" applyNumberFormat="1" applyFont="1" applyBorder="1" applyAlignment="1">
      <alignment horizontal="left"/>
    </xf>
    <xf numFmtId="1" fontId="1" fillId="0" borderId="11" xfId="0" applyNumberFormat="1" applyFont="1" applyBorder="1" applyAlignment="1">
      <alignment horizontal="right"/>
    </xf>
    <xf numFmtId="1" fontId="1" fillId="0" borderId="23" xfId="0" applyNumberFormat="1" applyFont="1" applyBorder="1" applyAlignment="1">
      <alignment horizontal="right"/>
    </xf>
    <xf numFmtId="0" fontId="1" fillId="0" borderId="24" xfId="0" applyFont="1" applyBorder="1" applyAlignment="1">
      <alignment/>
    </xf>
    <xf numFmtId="1" fontId="1" fillId="0" borderId="21" xfId="0" applyNumberFormat="1" applyFont="1" applyBorder="1" applyAlignment="1">
      <alignment/>
    </xf>
    <xf numFmtId="1" fontId="1" fillId="0" borderId="3" xfId="0" applyNumberFormat="1" applyFont="1" applyBorder="1" applyAlignment="1">
      <alignment/>
    </xf>
    <xf numFmtId="1" fontId="1" fillId="0" borderId="21" xfId="0" applyNumberFormat="1" applyFont="1" applyBorder="1" applyAlignment="1">
      <alignment horizontal="right"/>
    </xf>
    <xf numFmtId="1" fontId="1" fillId="0" borderId="25" xfId="0" applyNumberFormat="1" applyFont="1" applyBorder="1" applyAlignment="1">
      <alignment/>
    </xf>
    <xf numFmtId="1" fontId="1" fillId="0" borderId="16" xfId="0" applyNumberFormat="1" applyFont="1" applyBorder="1" applyAlignment="1">
      <alignment horizontal="left"/>
    </xf>
    <xf numFmtId="1" fontId="2" fillId="0" borderId="16" xfId="0" applyNumberFormat="1" applyFont="1" applyBorder="1" applyAlignment="1">
      <alignment horizontal="left"/>
    </xf>
    <xf numFmtId="1" fontId="1" fillId="0" borderId="16" xfId="0" applyNumberFormat="1" applyFont="1" applyBorder="1" applyAlignment="1">
      <alignment horizontal="right"/>
    </xf>
    <xf numFmtId="1" fontId="1" fillId="0" borderId="26" xfId="0" applyNumberFormat="1" applyFont="1" applyBorder="1" applyAlignment="1">
      <alignment horizontal="right"/>
    </xf>
    <xf numFmtId="0" fontId="2" fillId="0" borderId="6" xfId="0" applyFont="1" applyBorder="1" applyAlignment="1" quotePrefix="1">
      <alignment/>
    </xf>
    <xf numFmtId="1" fontId="1" fillId="0" borderId="27" xfId="0" applyNumberFormat="1" applyFont="1" applyBorder="1" applyAlignment="1">
      <alignment/>
    </xf>
    <xf numFmtId="1" fontId="1" fillId="0" borderId="23" xfId="0" applyNumberFormat="1" applyFont="1" applyBorder="1" applyAlignment="1">
      <alignment/>
    </xf>
    <xf numFmtId="1" fontId="1" fillId="0" borderId="27" xfId="0" applyNumberFormat="1" applyFont="1" applyBorder="1" applyAlignment="1">
      <alignment horizontal="right"/>
    </xf>
    <xf numFmtId="1" fontId="1" fillId="0" borderId="28" xfId="0" applyNumberFormat="1" applyFont="1" applyBorder="1" applyAlignment="1">
      <alignment/>
    </xf>
    <xf numFmtId="1" fontId="1" fillId="0" borderId="11" xfId="0" applyNumberFormat="1" applyFont="1" applyBorder="1" applyAlignment="1">
      <alignment/>
    </xf>
    <xf numFmtId="1" fontId="1" fillId="0" borderId="17" xfId="0" applyNumberFormat="1" applyFont="1" applyBorder="1" applyAlignment="1">
      <alignment horizontal="left"/>
    </xf>
    <xf numFmtId="1" fontId="1" fillId="0" borderId="29" xfId="0" applyNumberFormat="1" applyFont="1" applyBorder="1" applyAlignment="1">
      <alignment/>
    </xf>
    <xf numFmtId="1" fontId="1" fillId="0" borderId="29" xfId="0" applyNumberFormat="1" applyFont="1" applyBorder="1" applyAlignment="1">
      <alignment horizontal="right"/>
    </xf>
    <xf numFmtId="1" fontId="1" fillId="0" borderId="30" xfId="0" applyNumberFormat="1" applyFont="1" applyBorder="1" applyAlignment="1">
      <alignment/>
    </xf>
    <xf numFmtId="1" fontId="1" fillId="0" borderId="17" xfId="0" applyNumberFormat="1" applyFont="1" applyBorder="1" applyAlignment="1">
      <alignment horizontal="right"/>
    </xf>
    <xf numFmtId="1" fontId="1" fillId="0" borderId="31" xfId="0" applyNumberFormat="1" applyFont="1" applyBorder="1" applyAlignment="1">
      <alignment/>
    </xf>
    <xf numFmtId="1" fontId="1" fillId="0" borderId="26" xfId="0" applyNumberFormat="1" applyFont="1" applyBorder="1" applyAlignment="1">
      <alignment/>
    </xf>
    <xf numFmtId="1" fontId="1" fillId="0" borderId="32" xfId="0" applyNumberFormat="1" applyFont="1" applyBorder="1" applyAlignment="1">
      <alignment/>
    </xf>
    <xf numFmtId="1" fontId="1" fillId="0" borderId="33" xfId="0" applyNumberFormat="1" applyFont="1" applyBorder="1" applyAlignment="1">
      <alignment/>
    </xf>
    <xf numFmtId="1" fontId="1" fillId="0" borderId="34" xfId="0" applyNumberFormat="1" applyFont="1" applyBorder="1" applyAlignment="1">
      <alignment/>
    </xf>
    <xf numFmtId="1" fontId="1" fillId="0" borderId="35" xfId="0" applyNumberFormat="1" applyFont="1" applyBorder="1" applyAlignment="1">
      <alignment/>
    </xf>
    <xf numFmtId="1" fontId="1" fillId="0" borderId="36" xfId="0" applyNumberFormat="1" applyFont="1" applyBorder="1" applyAlignment="1">
      <alignment horizontal="right"/>
    </xf>
    <xf numFmtId="180" fontId="1" fillId="0" borderId="0" xfId="0" applyNumberFormat="1" applyFont="1" applyBorder="1" applyAlignment="1">
      <alignment/>
    </xf>
    <xf numFmtId="1" fontId="1" fillId="0" borderId="37" xfId="0" applyNumberFormat="1" applyFont="1" applyBorder="1" applyAlignment="1">
      <alignment horizontal="left"/>
    </xf>
    <xf numFmtId="1" fontId="1" fillId="0" borderId="16" xfId="0" applyNumberFormat="1" applyFont="1" applyBorder="1" applyAlignment="1" quotePrefix="1">
      <alignment horizontal="right"/>
    </xf>
    <xf numFmtId="1" fontId="1" fillId="0" borderId="26" xfId="0" applyNumberFormat="1" applyFont="1" applyBorder="1" applyAlignment="1" quotePrefix="1">
      <alignment horizontal="right"/>
    </xf>
    <xf numFmtId="0" fontId="2" fillId="0" borderId="32" xfId="0" applyFont="1" applyBorder="1" applyAlignment="1" quotePrefix="1">
      <alignment/>
    </xf>
    <xf numFmtId="0" fontId="1" fillId="0" borderId="38" xfId="0" applyFont="1" applyBorder="1" applyAlignment="1">
      <alignment/>
    </xf>
    <xf numFmtId="1" fontId="2" fillId="0" borderId="2" xfId="0" applyNumberFormat="1" applyFont="1" applyBorder="1" applyAlignment="1">
      <alignment horizontal="right"/>
    </xf>
    <xf numFmtId="1" fontId="1" fillId="0" borderId="38" xfId="0" applyNumberFormat="1" applyFont="1" applyBorder="1" applyAlignment="1">
      <alignment horizontal="left"/>
    </xf>
    <xf numFmtId="1" fontId="1" fillId="0" borderId="1" xfId="0" applyNumberFormat="1" applyFont="1" applyBorder="1" applyAlignment="1">
      <alignment/>
    </xf>
    <xf numFmtId="1" fontId="1" fillId="0" borderId="39" xfId="0" applyNumberFormat="1" applyFont="1" applyBorder="1" applyAlignment="1">
      <alignment/>
    </xf>
    <xf numFmtId="1" fontId="1" fillId="0" borderId="40" xfId="0" applyNumberFormat="1" applyFont="1" applyBorder="1" applyAlignment="1">
      <alignment/>
    </xf>
    <xf numFmtId="1" fontId="1" fillId="0" borderId="5" xfId="0" applyNumberFormat="1" applyFont="1" applyBorder="1" applyAlignment="1">
      <alignment/>
    </xf>
    <xf numFmtId="1" fontId="2" fillId="0" borderId="5" xfId="0" applyNumberFormat="1" applyFont="1" applyBorder="1" applyAlignment="1">
      <alignment horizontal="right"/>
    </xf>
    <xf numFmtId="1" fontId="1" fillId="0" borderId="6" xfId="0" applyNumberFormat="1" applyFont="1" applyBorder="1" applyAlignment="1">
      <alignment/>
    </xf>
    <xf numFmtId="1" fontId="2" fillId="0" borderId="7" xfId="0" applyNumberFormat="1" applyFont="1" applyBorder="1" applyAlignment="1">
      <alignment horizontal="right"/>
    </xf>
    <xf numFmtId="1" fontId="2" fillId="0" borderId="6" xfId="0" applyNumberFormat="1" applyFont="1" applyBorder="1" applyAlignment="1">
      <alignment horizontal="left"/>
    </xf>
    <xf numFmtId="1" fontId="1" fillId="0" borderId="29" xfId="0" applyNumberFormat="1" applyFont="1" applyBorder="1" applyAlignment="1">
      <alignment/>
    </xf>
    <xf numFmtId="1" fontId="1" fillId="0" borderId="30" xfId="0" applyNumberFormat="1" applyFont="1" applyBorder="1" applyAlignment="1">
      <alignment/>
    </xf>
    <xf numFmtId="1" fontId="1" fillId="0" borderId="41" xfId="0" applyNumberFormat="1" applyFont="1" applyBorder="1" applyAlignment="1">
      <alignment/>
    </xf>
    <xf numFmtId="1" fontId="1" fillId="0" borderId="17" xfId="0" applyNumberFormat="1" applyFont="1" applyBorder="1" applyAlignment="1">
      <alignment/>
    </xf>
    <xf numFmtId="1" fontId="1" fillId="0" borderId="30" xfId="0" applyNumberFormat="1" applyFont="1" applyBorder="1" applyAlignment="1">
      <alignment horizontal="right"/>
    </xf>
    <xf numFmtId="1" fontId="1" fillId="0" borderId="7" xfId="0" applyNumberFormat="1" applyFont="1" applyBorder="1" applyAlignment="1">
      <alignment/>
    </xf>
    <xf numFmtId="1" fontId="1" fillId="0" borderId="42" xfId="0" applyNumberFormat="1" applyFont="1" applyBorder="1" applyAlignment="1">
      <alignment/>
    </xf>
    <xf numFmtId="1" fontId="1" fillId="0" borderId="43" xfId="0" applyNumberFormat="1" applyFont="1" applyBorder="1" applyAlignment="1">
      <alignment/>
    </xf>
    <xf numFmtId="1" fontId="1" fillId="0" borderId="44" xfId="0" applyNumberFormat="1" applyFont="1" applyBorder="1" applyAlignment="1">
      <alignment/>
    </xf>
    <xf numFmtId="1" fontId="1" fillId="0" borderId="1" xfId="0" applyNumberFormat="1" applyFont="1" applyBorder="1" applyAlignment="1">
      <alignment horizontal="right"/>
    </xf>
    <xf numFmtId="1" fontId="1" fillId="0" borderId="8" xfId="0" applyNumberFormat="1" applyFont="1" applyBorder="1" applyAlignment="1">
      <alignment horizontal="left"/>
    </xf>
    <xf numFmtId="1" fontId="1" fillId="0" borderId="0" xfId="0" applyNumberFormat="1" applyFont="1" applyAlignment="1">
      <alignment/>
    </xf>
    <xf numFmtId="1" fontId="1" fillId="0" borderId="0" xfId="0" applyNumberFormat="1" applyFont="1" applyAlignment="1">
      <alignment/>
    </xf>
    <xf numFmtId="49" fontId="3" fillId="0" borderId="0" xfId="0" applyNumberFormat="1" applyFont="1" applyAlignment="1" quotePrefix="1">
      <alignment/>
    </xf>
    <xf numFmtId="49" fontId="3" fillId="0" borderId="0" xfId="0" applyNumberFormat="1" applyFont="1" applyAlignment="1">
      <alignment/>
    </xf>
    <xf numFmtId="0" fontId="3" fillId="0" borderId="0" xfId="0" applyFont="1" applyFill="1" applyBorder="1" applyAlignment="1">
      <alignment/>
    </xf>
    <xf numFmtId="0" fontId="3" fillId="0" borderId="0" xfId="0" applyFont="1" applyAlignment="1" quotePrefix="1">
      <alignment/>
    </xf>
    <xf numFmtId="0" fontId="3" fillId="0" borderId="0" xfId="0" applyFont="1" applyAlignment="1">
      <alignment horizontal="left" indent="1"/>
    </xf>
    <xf numFmtId="0" fontId="3" fillId="0" borderId="0" xfId="0" applyFont="1" applyAlignment="1">
      <alignment horizontal="left"/>
    </xf>
    <xf numFmtId="0" fontId="3" fillId="0" borderId="0" xfId="0" applyFont="1" applyBorder="1" applyAlignment="1">
      <alignment horizontal="right"/>
    </xf>
    <xf numFmtId="0" fontId="3" fillId="0" borderId="0" xfId="0" applyFont="1" applyBorder="1" applyAlignment="1" quotePrefix="1">
      <alignment/>
    </xf>
    <xf numFmtId="0" fontId="3" fillId="0" borderId="0" xfId="0" applyFont="1" applyAlignment="1">
      <alignment/>
    </xf>
    <xf numFmtId="0" fontId="1" fillId="0" borderId="2" xfId="0" applyFont="1" applyBorder="1" applyAlignment="1">
      <alignment horizontal="center"/>
    </xf>
    <xf numFmtId="1" fontId="1" fillId="0" borderId="2" xfId="0" applyNumberFormat="1" applyFont="1" applyBorder="1" applyAlignment="1">
      <alignment horizontal="center"/>
    </xf>
    <xf numFmtId="0" fontId="2" fillId="0" borderId="0" xfId="0" applyFont="1" applyBorder="1" applyAlignment="1">
      <alignment horizontal="center"/>
    </xf>
    <xf numFmtId="17" fontId="2" fillId="0" borderId="18" xfId="0" applyNumberFormat="1" applyFont="1" applyBorder="1" applyAlignment="1">
      <alignment horizontal="center"/>
    </xf>
    <xf numFmtId="0" fontId="1" fillId="0" borderId="0" xfId="0" applyFont="1" applyBorder="1" applyAlignment="1">
      <alignment horizontal="center"/>
    </xf>
    <xf numFmtId="0" fontId="2" fillId="0" borderId="9"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17" fontId="2" fillId="0" borderId="9" xfId="0" applyNumberFormat="1" applyFont="1" applyBorder="1" applyAlignment="1">
      <alignment horizontal="center"/>
    </xf>
    <xf numFmtId="17" fontId="2" fillId="0" borderId="4" xfId="0" applyNumberFormat="1" applyFont="1" applyBorder="1" applyAlignment="1">
      <alignment horizontal="center"/>
    </xf>
    <xf numFmtId="17" fontId="2" fillId="0" borderId="5" xfId="0" applyNumberFormat="1" applyFont="1" applyBorder="1" applyAlignment="1">
      <alignment horizontal="center"/>
    </xf>
    <xf numFmtId="17" fontId="2" fillId="0" borderId="9" xfId="0" applyNumberFormat="1" applyFont="1" applyBorder="1" applyAlignment="1" quotePrefix="1">
      <alignment horizontal="center"/>
    </xf>
    <xf numFmtId="17" fontId="2" fillId="0" borderId="4" xfId="0" applyNumberFormat="1" applyFont="1" applyBorder="1" applyAlignment="1" quotePrefix="1">
      <alignment horizontal="center"/>
    </xf>
    <xf numFmtId="17" fontId="2" fillId="0" borderId="5" xfId="0" applyNumberFormat="1" applyFont="1" applyBorder="1" applyAlignment="1" quotePrefix="1">
      <alignment horizontal="center"/>
    </xf>
    <xf numFmtId="17" fontId="1" fillId="0" borderId="18" xfId="0" applyNumberFormat="1" applyFont="1" applyBorder="1" applyAlignment="1">
      <alignment horizontal="center"/>
    </xf>
    <xf numFmtId="17" fontId="1" fillId="0" borderId="1" xfId="0" applyNumberFormat="1" applyFont="1" applyBorder="1" applyAlignment="1" quotePrefix="1">
      <alignment horizontal="center"/>
    </xf>
    <xf numFmtId="17" fontId="1" fillId="0" borderId="8" xfId="0" applyNumberFormat="1" applyFont="1" applyBorder="1" applyAlignment="1" quotePrefix="1">
      <alignment horizontal="center"/>
    </xf>
    <xf numFmtId="0" fontId="2" fillId="0" borderId="6" xfId="0" applyFont="1" applyBorder="1" applyAlignment="1">
      <alignment horizontal="center"/>
    </xf>
    <xf numFmtId="0" fontId="2" fillId="0" borderId="7" xfId="0" applyFont="1" applyBorder="1" applyAlignment="1">
      <alignment horizontal="center"/>
    </xf>
    <xf numFmtId="17" fontId="2" fillId="0" borderId="1" xfId="0" applyNumberFormat="1" applyFont="1" applyBorder="1" applyAlignment="1">
      <alignment horizontal="center"/>
    </xf>
    <xf numFmtId="17" fontId="2" fillId="0" borderId="8" xfId="0" applyNumberFormat="1" applyFont="1" applyBorder="1" applyAlignment="1">
      <alignment horizontal="center"/>
    </xf>
    <xf numFmtId="17" fontId="2" fillId="0" borderId="1" xfId="0" applyNumberFormat="1" applyFont="1" applyBorder="1" applyAlignment="1" quotePrefix="1">
      <alignment horizontal="center"/>
    </xf>
    <xf numFmtId="17" fontId="2" fillId="0" borderId="8" xfId="0" applyNumberFormat="1" applyFont="1" applyBorder="1" applyAlignment="1" quotePrefix="1">
      <alignment horizontal="center"/>
    </xf>
    <xf numFmtId="17" fontId="1" fillId="0" borderId="1" xfId="0" applyNumberFormat="1" applyFont="1" applyBorder="1" applyAlignment="1">
      <alignment horizontal="center"/>
    </xf>
    <xf numFmtId="17" fontId="1" fillId="0" borderId="8" xfId="0" applyNumberFormat="1" applyFont="1" applyBorder="1" applyAlignment="1">
      <alignment horizontal="center"/>
    </xf>
    <xf numFmtId="0" fontId="2" fillId="0" borderId="18" xfId="0" applyFont="1" applyBorder="1" applyAlignment="1">
      <alignment horizontal="center"/>
    </xf>
    <xf numFmtId="0" fontId="2" fillId="0" borderId="1" xfId="0" applyFont="1" applyBorder="1" applyAlignment="1">
      <alignment horizontal="center"/>
    </xf>
    <xf numFmtId="0" fontId="2" fillId="0" borderId="8" xfId="0" applyFont="1" applyBorder="1" applyAlignment="1">
      <alignment horizontal="center"/>
    </xf>
    <xf numFmtId="0" fontId="1" fillId="0" borderId="32" xfId="0" applyFont="1" applyBorder="1" applyAlignment="1">
      <alignment horizontal="center"/>
    </xf>
    <xf numFmtId="0" fontId="1" fillId="0" borderId="38" xfId="0" applyFont="1" applyBorder="1" applyAlignment="1">
      <alignment horizontal="center"/>
    </xf>
    <xf numFmtId="15" fontId="1" fillId="0" borderId="32" xfId="0" applyNumberFormat="1" applyFont="1" applyBorder="1" applyAlignment="1" quotePrefix="1">
      <alignment horizontal="center"/>
    </xf>
    <xf numFmtId="15" fontId="1" fillId="0" borderId="2" xfId="0" applyNumberFormat="1" applyFont="1" applyBorder="1" applyAlignment="1" quotePrefix="1">
      <alignment horizontal="center"/>
    </xf>
    <xf numFmtId="15" fontId="1" fillId="0" borderId="38" xfId="0" applyNumberFormat="1" applyFont="1" applyBorder="1" applyAlignment="1" quotePrefix="1">
      <alignment horizontal="center"/>
    </xf>
    <xf numFmtId="1" fontId="2" fillId="0" borderId="0" xfId="0" applyNumberFormat="1" applyFont="1" applyBorder="1" applyAlignment="1">
      <alignment horizontal="right"/>
    </xf>
    <xf numFmtId="1" fontId="1" fillId="0" borderId="11" xfId="0" applyNumberFormat="1" applyFont="1" applyBorder="1" applyAlignment="1">
      <alignment horizontal="right"/>
    </xf>
    <xf numFmtId="1" fontId="1" fillId="0" borderId="23" xfId="0" applyNumberFormat="1" applyFont="1" applyBorder="1" applyAlignment="1">
      <alignment horizontal="right"/>
    </xf>
    <xf numFmtId="1" fontId="1" fillId="0" borderId="16" xfId="0" applyNumberFormat="1" applyFont="1" applyBorder="1" applyAlignment="1">
      <alignment horizontal="right"/>
    </xf>
    <xf numFmtId="1" fontId="1" fillId="0" borderId="26" xfId="0" applyNumberFormat="1" applyFont="1" applyBorder="1" applyAlignment="1">
      <alignment horizontal="right"/>
    </xf>
    <xf numFmtId="1" fontId="1" fillId="0" borderId="0" xfId="0" applyNumberFormat="1" applyFont="1" applyBorder="1" applyAlignment="1">
      <alignment horizontal="right"/>
    </xf>
    <xf numFmtId="1" fontId="1" fillId="0" borderId="17" xfId="0" applyNumberFormat="1" applyFont="1" applyBorder="1" applyAlignment="1">
      <alignment horizontal="right"/>
    </xf>
    <xf numFmtId="1" fontId="1" fillId="0" borderId="37" xfId="0" applyNumberFormat="1" applyFont="1" applyBorder="1" applyAlignment="1">
      <alignment horizontal="right"/>
    </xf>
    <xf numFmtId="1" fontId="2" fillId="0" borderId="16" xfId="0" applyNumberFormat="1" applyFont="1" applyBorder="1" applyAlignment="1">
      <alignment horizontal="right"/>
    </xf>
    <xf numFmtId="1" fontId="1" fillId="0" borderId="2" xfId="0" applyNumberFormat="1" applyFont="1" applyBorder="1" applyAlignment="1" quotePrefix="1">
      <alignment horizontal="center"/>
    </xf>
    <xf numFmtId="1" fontId="2" fillId="0" borderId="9" xfId="0" applyNumberFormat="1" applyFont="1" applyBorder="1" applyAlignment="1">
      <alignment horizontal="right"/>
    </xf>
    <xf numFmtId="1" fontId="2" fillId="0" borderId="4" xfId="0" applyNumberFormat="1" applyFont="1" applyBorder="1" applyAlignment="1">
      <alignment horizontal="right"/>
    </xf>
    <xf numFmtId="1" fontId="2" fillId="0" borderId="6" xfId="0" applyNumberFormat="1" applyFont="1" applyBorder="1" applyAlignment="1">
      <alignment horizontal="right"/>
    </xf>
    <xf numFmtId="49" fontId="3" fillId="0" borderId="0" xfId="0" applyNumberFormat="1" applyFont="1" applyAlignment="1">
      <alignment horizontal="center"/>
    </xf>
    <xf numFmtId="0" fontId="3" fillId="0" borderId="0" xfId="0" applyFont="1" applyAlignment="1" quotePrefix="1">
      <alignment horizontal="left"/>
    </xf>
    <xf numFmtId="16" fontId="1" fillId="0" borderId="32" xfId="0" applyNumberFormat="1" applyFont="1" applyBorder="1" applyAlignment="1">
      <alignment horizontal="center"/>
    </xf>
    <xf numFmtId="15" fontId="1" fillId="0" borderId="32" xfId="0" applyNumberFormat="1" applyFont="1" applyBorder="1" applyAlignment="1">
      <alignment horizontal="center"/>
    </xf>
    <xf numFmtId="0" fontId="1" fillId="0" borderId="1" xfId="0" applyFont="1" applyBorder="1" applyAlignment="1" quotePrefix="1">
      <alignment horizontal="center"/>
    </xf>
    <xf numFmtId="1" fontId="1" fillId="0" borderId="38" xfId="0" applyNumberFormat="1" applyFont="1" applyBorder="1" applyAlignment="1">
      <alignment/>
    </xf>
    <xf numFmtId="1" fontId="1" fillId="0" borderId="8" xfId="0" applyNumberFormat="1" applyFont="1" applyBorder="1" applyAlignment="1">
      <alignment/>
    </xf>
    <xf numFmtId="1" fontId="1" fillId="0" borderId="22" xfId="0" applyNumberFormat="1" applyFont="1" applyBorder="1" applyAlignment="1">
      <alignment/>
    </xf>
    <xf numFmtId="1" fontId="1" fillId="0" borderId="16" xfId="0" applyNumberFormat="1" applyFont="1" applyBorder="1" applyAlignment="1">
      <alignment/>
    </xf>
    <xf numFmtId="1" fontId="1" fillId="0" borderId="24"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B305"/>
  <sheetViews>
    <sheetView tabSelected="1" workbookViewId="0" topLeftCell="AQ53">
      <selection activeCell="BA66" sqref="BA66"/>
    </sheetView>
  </sheetViews>
  <sheetFormatPr defaultColWidth="9.140625" defaultRowHeight="12.75"/>
  <cols>
    <col min="1" max="1" width="2.421875" style="3" customWidth="1"/>
    <col min="2" max="2" width="1.421875" style="3" customWidth="1"/>
    <col min="3" max="3" width="1.28515625" style="3" customWidth="1"/>
    <col min="4" max="4" width="15.421875" style="3" customWidth="1"/>
    <col min="5" max="5" width="26.140625" style="3" customWidth="1"/>
    <col min="6" max="7" width="11.28125" style="3" customWidth="1"/>
    <col min="8" max="9" width="11.140625" style="3" customWidth="1"/>
    <col min="10" max="10" width="11.421875" style="3" customWidth="1"/>
    <col min="11" max="41" width="11.28125" style="3" customWidth="1"/>
    <col min="42" max="43" width="12.28125" style="3" customWidth="1"/>
    <col min="44" max="44" width="15.57421875" style="3" customWidth="1"/>
    <col min="45" max="45" width="5.00390625" style="3" customWidth="1"/>
    <col min="46" max="47" width="9.140625" style="3" customWidth="1"/>
    <col min="48" max="48" width="15.28125" style="3" customWidth="1"/>
    <col min="49" max="49" width="5.7109375" style="3" customWidth="1"/>
    <col min="50" max="50" width="3.28125" style="3" customWidth="1"/>
    <col min="51" max="51" width="9.140625" style="3" customWidth="1"/>
    <col min="52" max="52" width="10.28125" style="3" bestFit="1" customWidth="1"/>
    <col min="53" max="16384" width="9.140625" style="3" customWidth="1"/>
  </cols>
  <sheetData>
    <row r="1" s="5" customFormat="1" ht="15"/>
    <row r="2" spans="1:210" ht="15.75">
      <c r="A2" s="127" t="s">
        <v>65</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36"/>
      <c r="AZ2" s="36"/>
      <c r="BA2" s="36"/>
      <c r="BB2" s="36"/>
      <c r="BC2" s="36"/>
      <c r="BD2" s="36"/>
      <c r="BE2" s="36"/>
      <c r="BF2" s="36"/>
      <c r="BG2" s="1"/>
      <c r="BH2" s="1"/>
      <c r="BI2" s="1"/>
      <c r="BJ2" s="1"/>
      <c r="BK2" s="1"/>
      <c r="BL2" s="1"/>
      <c r="BM2" s="1"/>
      <c r="BN2" s="1"/>
      <c r="BO2" s="1"/>
      <c r="BP2" s="1"/>
      <c r="BQ2" s="1"/>
      <c r="BR2" s="1"/>
      <c r="BS2" s="1"/>
      <c r="BT2" s="1"/>
      <c r="BU2" s="1"/>
      <c r="BV2" s="1"/>
      <c r="BW2" s="1"/>
      <c r="BX2" s="1"/>
      <c r="BY2" s="1"/>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row>
    <row r="3" spans="1:210" ht="15.75">
      <c r="A3" s="127" t="s">
        <v>66</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36"/>
      <c r="AZ3" s="36"/>
      <c r="BA3" s="36"/>
      <c r="BB3" s="36"/>
      <c r="BC3" s="36"/>
      <c r="BD3" s="36"/>
      <c r="BE3" s="36"/>
      <c r="BF3" s="2"/>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row>
    <row r="4" spans="1:210" ht="15.75" customHeight="1" thickBot="1">
      <c r="A4" s="173" t="s">
        <v>67</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42"/>
      <c r="AZ4" s="42"/>
      <c r="BA4" s="42"/>
      <c r="BB4" s="42"/>
      <c r="BC4" s="42"/>
      <c r="BD4" s="42"/>
      <c r="BE4" s="42"/>
      <c r="BF4" s="42"/>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row>
    <row r="5" spans="1:50" ht="15.75">
      <c r="A5" s="128" t="s">
        <v>68</v>
      </c>
      <c r="B5" s="129"/>
      <c r="C5" s="129"/>
      <c r="D5" s="129"/>
      <c r="E5" s="130"/>
      <c r="F5" s="131" t="s">
        <v>69</v>
      </c>
      <c r="G5" s="132"/>
      <c r="H5" s="133"/>
      <c r="I5" s="134" t="s">
        <v>70</v>
      </c>
      <c r="J5" s="135"/>
      <c r="K5" s="136"/>
      <c r="L5" s="131" t="s">
        <v>71</v>
      </c>
      <c r="M5" s="135"/>
      <c r="N5" s="135"/>
      <c r="O5" s="134" t="s">
        <v>62</v>
      </c>
      <c r="P5" s="135"/>
      <c r="Q5" s="136"/>
      <c r="R5" s="134" t="s">
        <v>58</v>
      </c>
      <c r="S5" s="135"/>
      <c r="T5" s="136"/>
      <c r="U5" s="134" t="s">
        <v>35</v>
      </c>
      <c r="V5" s="135"/>
      <c r="W5" s="136"/>
      <c r="X5" s="134" t="s">
        <v>36</v>
      </c>
      <c r="Y5" s="135"/>
      <c r="Z5" s="136"/>
      <c r="AA5" s="134" t="s">
        <v>37</v>
      </c>
      <c r="AB5" s="135"/>
      <c r="AC5" s="136"/>
      <c r="AD5" s="134" t="s">
        <v>38</v>
      </c>
      <c r="AE5" s="135"/>
      <c r="AF5" s="136"/>
      <c r="AG5" s="134" t="s">
        <v>39</v>
      </c>
      <c r="AH5" s="135"/>
      <c r="AI5" s="136"/>
      <c r="AJ5" s="134" t="s">
        <v>40</v>
      </c>
      <c r="AK5" s="135"/>
      <c r="AL5" s="136"/>
      <c r="AM5" s="134" t="s">
        <v>41</v>
      </c>
      <c r="AN5" s="135"/>
      <c r="AO5" s="136"/>
      <c r="AP5" s="131" t="s">
        <v>72</v>
      </c>
      <c r="AQ5" s="135"/>
      <c r="AR5" s="136"/>
      <c r="AS5" s="129" t="s">
        <v>42</v>
      </c>
      <c r="AT5" s="129"/>
      <c r="AU5" s="129"/>
      <c r="AV5" s="129"/>
      <c r="AW5" s="129"/>
      <c r="AX5" s="130"/>
    </row>
    <row r="6" spans="1:144" ht="16.5" thickBot="1">
      <c r="A6" s="140" t="s">
        <v>73</v>
      </c>
      <c r="B6" s="125"/>
      <c r="C6" s="125"/>
      <c r="D6" s="125"/>
      <c r="E6" s="141"/>
      <c r="F6" s="126"/>
      <c r="G6" s="142"/>
      <c r="H6" s="143"/>
      <c r="I6" s="126"/>
      <c r="J6" s="144"/>
      <c r="K6" s="145"/>
      <c r="L6" s="126"/>
      <c r="M6" s="144"/>
      <c r="N6" s="144"/>
      <c r="O6" s="126"/>
      <c r="P6" s="144"/>
      <c r="Q6" s="145"/>
      <c r="R6" s="137"/>
      <c r="S6" s="138"/>
      <c r="T6" s="139"/>
      <c r="U6" s="137"/>
      <c r="V6" s="138"/>
      <c r="W6" s="139"/>
      <c r="X6" s="137"/>
      <c r="Y6" s="138"/>
      <c r="Z6" s="139"/>
      <c r="AA6" s="137"/>
      <c r="AB6" s="138"/>
      <c r="AC6" s="139"/>
      <c r="AD6" s="137"/>
      <c r="AE6" s="138"/>
      <c r="AF6" s="139"/>
      <c r="AG6" s="137"/>
      <c r="AH6" s="138"/>
      <c r="AI6" s="139"/>
      <c r="AJ6" s="137"/>
      <c r="AK6" s="146"/>
      <c r="AL6" s="147"/>
      <c r="AM6" s="137" t="s">
        <v>74</v>
      </c>
      <c r="AN6" s="146"/>
      <c r="AO6" s="147"/>
      <c r="AP6" s="126" t="s">
        <v>4</v>
      </c>
      <c r="AQ6" s="144"/>
      <c r="AR6" s="145"/>
      <c r="AS6" s="125" t="s">
        <v>43</v>
      </c>
      <c r="AT6" s="125"/>
      <c r="AU6" s="125"/>
      <c r="AV6" s="125"/>
      <c r="AW6" s="125"/>
      <c r="AX6" s="141"/>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row>
    <row r="7" spans="1:50" ht="15.75">
      <c r="A7" s="140" t="s">
        <v>75</v>
      </c>
      <c r="B7" s="125"/>
      <c r="C7" s="125"/>
      <c r="D7" s="125"/>
      <c r="E7" s="141"/>
      <c r="F7" s="43" t="s">
        <v>5</v>
      </c>
      <c r="G7" s="44" t="s">
        <v>6</v>
      </c>
      <c r="H7" s="13" t="s">
        <v>7</v>
      </c>
      <c r="I7" s="43" t="s">
        <v>5</v>
      </c>
      <c r="J7" s="44" t="s">
        <v>6</v>
      </c>
      <c r="K7" s="40" t="s">
        <v>7</v>
      </c>
      <c r="L7" s="43" t="s">
        <v>5</v>
      </c>
      <c r="M7" s="44" t="s">
        <v>6</v>
      </c>
      <c r="N7" s="13" t="s">
        <v>7</v>
      </c>
      <c r="O7" s="43" t="s">
        <v>5</v>
      </c>
      <c r="P7" s="44" t="s">
        <v>6</v>
      </c>
      <c r="Q7" s="40" t="s">
        <v>7</v>
      </c>
      <c r="R7" s="43" t="s">
        <v>5</v>
      </c>
      <c r="S7" s="44" t="s">
        <v>6</v>
      </c>
      <c r="T7" s="40" t="s">
        <v>7</v>
      </c>
      <c r="U7" s="43" t="s">
        <v>5</v>
      </c>
      <c r="V7" s="44" t="s">
        <v>6</v>
      </c>
      <c r="W7" s="40" t="s">
        <v>7</v>
      </c>
      <c r="X7" s="43" t="s">
        <v>5</v>
      </c>
      <c r="Y7" s="44" t="s">
        <v>6</v>
      </c>
      <c r="Z7" s="40" t="s">
        <v>7</v>
      </c>
      <c r="AA7" s="43" t="s">
        <v>5</v>
      </c>
      <c r="AB7" s="44" t="s">
        <v>6</v>
      </c>
      <c r="AC7" s="40" t="s">
        <v>7</v>
      </c>
      <c r="AD7" s="43" t="s">
        <v>5</v>
      </c>
      <c r="AE7" s="44" t="s">
        <v>6</v>
      </c>
      <c r="AF7" s="40" t="s">
        <v>7</v>
      </c>
      <c r="AG7" s="43" t="s">
        <v>5</v>
      </c>
      <c r="AH7" s="44" t="s">
        <v>6</v>
      </c>
      <c r="AI7" s="40" t="s">
        <v>7</v>
      </c>
      <c r="AJ7" s="43" t="s">
        <v>5</v>
      </c>
      <c r="AK7" s="44" t="s">
        <v>6</v>
      </c>
      <c r="AL7" s="40" t="s">
        <v>7</v>
      </c>
      <c r="AM7" s="43" t="s">
        <v>5</v>
      </c>
      <c r="AN7" s="44" t="s">
        <v>6</v>
      </c>
      <c r="AO7" s="40" t="s">
        <v>7</v>
      </c>
      <c r="AP7" s="43" t="s">
        <v>5</v>
      </c>
      <c r="AQ7" s="44" t="s">
        <v>6</v>
      </c>
      <c r="AR7" s="40" t="s">
        <v>7</v>
      </c>
      <c r="AS7" s="125" t="s">
        <v>44</v>
      </c>
      <c r="AT7" s="125"/>
      <c r="AU7" s="125"/>
      <c r="AV7" s="125"/>
      <c r="AW7" s="125"/>
      <c r="AX7" s="141"/>
    </row>
    <row r="8" spans="1:145" ht="16.5" thickBot="1">
      <c r="A8" s="148" t="s">
        <v>45</v>
      </c>
      <c r="B8" s="149"/>
      <c r="C8" s="149"/>
      <c r="D8" s="149"/>
      <c r="E8" s="150"/>
      <c r="F8" s="45" t="s">
        <v>1</v>
      </c>
      <c r="G8" s="8" t="s">
        <v>2</v>
      </c>
      <c r="H8" s="6" t="s">
        <v>3</v>
      </c>
      <c r="I8" s="45" t="s">
        <v>1</v>
      </c>
      <c r="J8" s="8" t="s">
        <v>2</v>
      </c>
      <c r="K8" s="16" t="s">
        <v>3</v>
      </c>
      <c r="L8" s="45" t="s">
        <v>1</v>
      </c>
      <c r="M8" s="8" t="s">
        <v>2</v>
      </c>
      <c r="N8" s="6" t="s">
        <v>3</v>
      </c>
      <c r="O8" s="45" t="s">
        <v>1</v>
      </c>
      <c r="P8" s="8" t="s">
        <v>2</v>
      </c>
      <c r="Q8" s="16" t="s">
        <v>3</v>
      </c>
      <c r="R8" s="45" t="s">
        <v>1</v>
      </c>
      <c r="S8" s="8" t="s">
        <v>2</v>
      </c>
      <c r="T8" s="16" t="s">
        <v>3</v>
      </c>
      <c r="U8" s="45" t="s">
        <v>1</v>
      </c>
      <c r="V8" s="8" t="s">
        <v>2</v>
      </c>
      <c r="W8" s="16" t="s">
        <v>3</v>
      </c>
      <c r="X8" s="45" t="s">
        <v>1</v>
      </c>
      <c r="Y8" s="8" t="s">
        <v>2</v>
      </c>
      <c r="Z8" s="16" t="s">
        <v>3</v>
      </c>
      <c r="AA8" s="45" t="s">
        <v>1</v>
      </c>
      <c r="AB8" s="8" t="s">
        <v>2</v>
      </c>
      <c r="AC8" s="16" t="s">
        <v>3</v>
      </c>
      <c r="AD8" s="45" t="s">
        <v>1</v>
      </c>
      <c r="AE8" s="8" t="s">
        <v>2</v>
      </c>
      <c r="AF8" s="16" t="s">
        <v>3</v>
      </c>
      <c r="AG8" s="45" t="s">
        <v>1</v>
      </c>
      <c r="AH8" s="8" t="s">
        <v>2</v>
      </c>
      <c r="AI8" s="16" t="s">
        <v>3</v>
      </c>
      <c r="AJ8" s="45" t="s">
        <v>1</v>
      </c>
      <c r="AK8" s="8" t="s">
        <v>2</v>
      </c>
      <c r="AL8" s="16" t="s">
        <v>3</v>
      </c>
      <c r="AM8" s="45" t="s">
        <v>1</v>
      </c>
      <c r="AN8" s="8" t="s">
        <v>2</v>
      </c>
      <c r="AO8" s="16" t="s">
        <v>3</v>
      </c>
      <c r="AP8" s="45" t="s">
        <v>1</v>
      </c>
      <c r="AQ8" s="8" t="s">
        <v>2</v>
      </c>
      <c r="AR8" s="16" t="s">
        <v>3</v>
      </c>
      <c r="AS8" s="149" t="s">
        <v>46</v>
      </c>
      <c r="AT8" s="149"/>
      <c r="AU8" s="149"/>
      <c r="AV8" s="149"/>
      <c r="AW8" s="149"/>
      <c r="AX8" s="150"/>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row>
    <row r="9" spans="1:145" ht="15.75" thickBot="1">
      <c r="A9" s="33"/>
      <c r="B9" s="5"/>
      <c r="C9" s="5"/>
      <c r="D9" s="5"/>
      <c r="E9" s="5"/>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2"/>
      <c r="AT9" s="5"/>
      <c r="AU9" s="5"/>
      <c r="AV9" s="5"/>
      <c r="AW9" s="5"/>
      <c r="AX9" s="12"/>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row>
    <row r="10" spans="1:145" ht="15.75" thickBot="1">
      <c r="A10" s="17"/>
      <c r="B10" s="9"/>
      <c r="C10" s="9"/>
      <c r="D10" s="9"/>
      <c r="E10" s="10"/>
      <c r="F10" s="151" t="s">
        <v>76</v>
      </c>
      <c r="G10" s="123"/>
      <c r="H10" s="123"/>
      <c r="I10" s="171">
        <v>36831</v>
      </c>
      <c r="J10" s="123"/>
      <c r="K10" s="152"/>
      <c r="L10" s="151" t="s">
        <v>77</v>
      </c>
      <c r="M10" s="123"/>
      <c r="N10" s="152"/>
      <c r="O10" s="172">
        <v>36526</v>
      </c>
      <c r="P10" s="123"/>
      <c r="Q10" s="152"/>
      <c r="R10" s="172">
        <v>36557</v>
      </c>
      <c r="S10" s="123"/>
      <c r="T10" s="152"/>
      <c r="U10" s="172">
        <v>36586</v>
      </c>
      <c r="V10" s="123"/>
      <c r="W10" s="152"/>
      <c r="X10" s="172">
        <v>36617</v>
      </c>
      <c r="Y10" s="123"/>
      <c r="Z10" s="152"/>
      <c r="AA10" s="153" t="s">
        <v>47</v>
      </c>
      <c r="AB10" s="123"/>
      <c r="AC10" s="152"/>
      <c r="AD10" s="153" t="s">
        <v>48</v>
      </c>
      <c r="AE10" s="123"/>
      <c r="AF10" s="152"/>
      <c r="AG10" s="153" t="s">
        <v>49</v>
      </c>
      <c r="AH10" s="123"/>
      <c r="AI10" s="152"/>
      <c r="AJ10" s="153" t="s">
        <v>50</v>
      </c>
      <c r="AK10" s="154"/>
      <c r="AL10" s="155"/>
      <c r="AM10" s="153" t="s">
        <v>51</v>
      </c>
      <c r="AN10" s="154"/>
      <c r="AO10" s="155"/>
      <c r="AP10" s="151" t="s">
        <v>76</v>
      </c>
      <c r="AQ10" s="123"/>
      <c r="AR10" s="152"/>
      <c r="AS10" s="18"/>
      <c r="AT10" s="9"/>
      <c r="AU10" s="9"/>
      <c r="AV10" s="9"/>
      <c r="AW10" s="9"/>
      <c r="AX10" s="10"/>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row>
    <row r="11" spans="1:145" ht="16.5" customHeight="1" thickBot="1">
      <c r="A11" s="11" t="s">
        <v>23</v>
      </c>
      <c r="B11" s="5"/>
      <c r="C11" s="5"/>
      <c r="D11" s="5"/>
      <c r="E11" s="5"/>
      <c r="F11" s="80">
        <v>765</v>
      </c>
      <c r="G11" s="81">
        <v>6</v>
      </c>
      <c r="H11" s="25">
        <f>SUM(F11:G11)</f>
        <v>771</v>
      </c>
      <c r="I11" s="80">
        <f>+F35</f>
        <v>775</v>
      </c>
      <c r="J11" s="81">
        <f>+G35</f>
        <v>6</v>
      </c>
      <c r="K11" s="174">
        <f>SUM(I11:J11)</f>
        <v>781</v>
      </c>
      <c r="L11" s="80">
        <f>+I35</f>
        <v>1401</v>
      </c>
      <c r="M11" s="81">
        <f>+J35</f>
        <v>8</v>
      </c>
      <c r="N11" s="25">
        <f>SUM(L11:M11)</f>
        <v>1409</v>
      </c>
      <c r="O11" s="94">
        <f>+L35</f>
        <v>1695</v>
      </c>
      <c r="P11" s="82">
        <f>+M35</f>
        <v>22</v>
      </c>
      <c r="Q11" s="174">
        <f>SUM(O11:P11)</f>
        <v>1717</v>
      </c>
      <c r="R11" s="94">
        <f>+O35</f>
        <v>1675</v>
      </c>
      <c r="S11" s="82">
        <f>+P35</f>
        <v>70</v>
      </c>
      <c r="T11" s="174">
        <f>SUM(R11:S11)</f>
        <v>1745</v>
      </c>
      <c r="U11" s="94">
        <f>+R35</f>
        <v>1562</v>
      </c>
      <c r="V11" s="82">
        <f>+S35</f>
        <v>67</v>
      </c>
      <c r="W11" s="174">
        <f>SUM(U11:V11)</f>
        <v>1629</v>
      </c>
      <c r="X11" s="94">
        <f>+U35</f>
        <v>1462</v>
      </c>
      <c r="Y11" s="82">
        <f>+V35</f>
        <v>62</v>
      </c>
      <c r="Z11" s="174">
        <f>SUM(X11:Y11)</f>
        <v>1524</v>
      </c>
      <c r="AA11" s="94">
        <f>+X35</f>
        <v>1337</v>
      </c>
      <c r="AB11" s="82">
        <f>+Y35</f>
        <v>54</v>
      </c>
      <c r="AC11" s="174">
        <f>SUM(AA11:AB11)</f>
        <v>1391</v>
      </c>
      <c r="AD11" s="94">
        <f>+AA35</f>
        <v>1190</v>
      </c>
      <c r="AE11" s="82">
        <f>+AB35</f>
        <v>47</v>
      </c>
      <c r="AF11" s="174">
        <f>SUM(AD11:AE11)</f>
        <v>1237</v>
      </c>
      <c r="AG11" s="94">
        <f>+AD35</f>
        <v>1011</v>
      </c>
      <c r="AH11" s="82">
        <f>+AE35</f>
        <v>41</v>
      </c>
      <c r="AI11" s="174">
        <f>SUM(AG11:AH11)</f>
        <v>1052</v>
      </c>
      <c r="AJ11" s="94">
        <f>+AG35</f>
        <v>840</v>
      </c>
      <c r="AK11" s="82">
        <f>+AH35</f>
        <v>34</v>
      </c>
      <c r="AL11" s="174">
        <f>SUM(AJ11:AK11)</f>
        <v>874</v>
      </c>
      <c r="AM11" s="94">
        <f>+AJ35</f>
        <v>650</v>
      </c>
      <c r="AN11" s="82">
        <f>+AK35</f>
        <v>21</v>
      </c>
      <c r="AO11" s="174">
        <f>SUM(AM11:AN11)</f>
        <v>671</v>
      </c>
      <c r="AP11" s="80">
        <v>765.235</v>
      </c>
      <c r="AQ11" s="81">
        <v>6</v>
      </c>
      <c r="AR11" s="174">
        <f>SUM(AP11:AQ11)</f>
        <v>771.235</v>
      </c>
      <c r="AS11" s="46"/>
      <c r="AT11" s="46"/>
      <c r="AU11" s="156" t="s">
        <v>59</v>
      </c>
      <c r="AV11" s="156"/>
      <c r="AW11" s="156"/>
      <c r="AX11" s="48"/>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row>
    <row r="12" spans="1:145" ht="15.75" customHeight="1" thickBot="1">
      <c r="A12" s="33"/>
      <c r="B12" s="5"/>
      <c r="C12" s="5"/>
      <c r="D12" s="5"/>
      <c r="E12" s="5"/>
      <c r="F12" s="22"/>
      <c r="G12" s="22"/>
      <c r="H12" s="22"/>
      <c r="I12" s="22"/>
      <c r="J12" s="22"/>
      <c r="K12" s="49"/>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124" t="s">
        <v>72</v>
      </c>
      <c r="AQ12" s="124"/>
      <c r="AR12" s="124"/>
      <c r="AS12" s="46"/>
      <c r="AT12" s="50"/>
      <c r="AU12" s="46"/>
      <c r="AV12" s="46"/>
      <c r="AW12" s="46"/>
      <c r="AX12" s="48"/>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row>
    <row r="13" spans="1:145" ht="15.75" customHeight="1" thickBot="1">
      <c r="A13" s="11" t="s">
        <v>78</v>
      </c>
      <c r="B13" s="5"/>
      <c r="C13" s="5"/>
      <c r="D13" s="5"/>
      <c r="E13" s="5"/>
      <c r="F13" s="52">
        <f>SUM(F14:F15)</f>
        <v>241</v>
      </c>
      <c r="G13" s="53">
        <f>SUM(G14:G15)</f>
        <v>0</v>
      </c>
      <c r="H13" s="26">
        <f>SUM(F13:G13)</f>
        <v>241</v>
      </c>
      <c r="I13" s="52">
        <f>SUM(I14:I15)</f>
        <v>855</v>
      </c>
      <c r="J13" s="53">
        <f>SUM(J14:J15)</f>
        <v>3</v>
      </c>
      <c r="K13" s="96">
        <f>SUM(I13:J13)</f>
        <v>858</v>
      </c>
      <c r="L13" s="52">
        <f>SUM(L14:L15)</f>
        <v>515</v>
      </c>
      <c r="M13" s="53">
        <f>SUM(M14:M15)</f>
        <v>17</v>
      </c>
      <c r="N13" s="26">
        <f>SUM(L13:M13)</f>
        <v>532</v>
      </c>
      <c r="O13" s="52">
        <f>SUM(O14:O15)</f>
        <v>158</v>
      </c>
      <c r="P13" s="53">
        <f>SUM(P14:P15)</f>
        <v>52</v>
      </c>
      <c r="Q13" s="96">
        <f>SUM(O13:P13)</f>
        <v>210</v>
      </c>
      <c r="R13" s="52">
        <f>SUM(R14:R15)</f>
        <v>95</v>
      </c>
      <c r="S13" s="53">
        <f>SUM(S14:S15)</f>
        <v>9</v>
      </c>
      <c r="T13" s="96">
        <f>SUM(R13:S13)</f>
        <v>104</v>
      </c>
      <c r="U13" s="52">
        <f>SUM(U14:U15)</f>
        <v>118</v>
      </c>
      <c r="V13" s="53">
        <f>SUM(V14:V15)</f>
        <v>3</v>
      </c>
      <c r="W13" s="96">
        <f>SUM(U13:V13)</f>
        <v>121</v>
      </c>
      <c r="X13" s="52">
        <f>SUM(X14:X15)</f>
        <v>49</v>
      </c>
      <c r="Y13" s="53">
        <f>SUM(Y14:Y15)</f>
        <v>0</v>
      </c>
      <c r="Z13" s="96">
        <f>SUM(X13:Y13)</f>
        <v>49</v>
      </c>
      <c r="AA13" s="52">
        <f>SUM(AA14:AA15)</f>
        <v>106</v>
      </c>
      <c r="AB13" s="53">
        <f>SUM(AB14:AB15)</f>
        <v>1</v>
      </c>
      <c r="AC13" s="96">
        <f>SUM(AA13:AB13)</f>
        <v>107</v>
      </c>
      <c r="AD13" s="52">
        <f>SUM(AD14:AD15)</f>
        <v>29</v>
      </c>
      <c r="AE13" s="53">
        <f>SUM(AE14:AE15)</f>
        <v>1</v>
      </c>
      <c r="AF13" s="96">
        <f>SUM(AD13:AE13)</f>
        <v>30</v>
      </c>
      <c r="AG13" s="52">
        <f>SUM(AG14:AG15)</f>
        <v>35</v>
      </c>
      <c r="AH13" s="53">
        <f>SUM(AH14:AH15)</f>
        <v>0</v>
      </c>
      <c r="AI13" s="96">
        <f>SUM(AG13:AH13)</f>
        <v>35</v>
      </c>
      <c r="AJ13" s="52">
        <f>SUM(AJ14:AJ15)</f>
        <v>25</v>
      </c>
      <c r="AK13" s="53">
        <f>SUM(AK14:AK15)</f>
        <v>1</v>
      </c>
      <c r="AL13" s="96">
        <f>SUM(AJ13:AK13)</f>
        <v>26</v>
      </c>
      <c r="AM13" s="52">
        <f>SUM(AM14:AM15)</f>
        <v>35</v>
      </c>
      <c r="AN13" s="53">
        <f>SUM(AN14:AN15)</f>
        <v>1</v>
      </c>
      <c r="AO13" s="96">
        <f>SUM(AM13:AN13)</f>
        <v>36</v>
      </c>
      <c r="AP13" s="52">
        <f>SUM(AP14:AP15)</f>
        <v>2261</v>
      </c>
      <c r="AQ13" s="53">
        <f>+SUM(AQ14:AQ15)</f>
        <v>88</v>
      </c>
      <c r="AR13" s="96">
        <f>SUM(AP13:AQ13)</f>
        <v>2349</v>
      </c>
      <c r="AS13" s="46"/>
      <c r="AT13" s="46"/>
      <c r="AU13" s="46"/>
      <c r="AV13" s="156" t="s">
        <v>28</v>
      </c>
      <c r="AW13" s="156"/>
      <c r="AX13" s="48"/>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row>
    <row r="14" spans="1:145" ht="15" customHeight="1">
      <c r="A14" s="33"/>
      <c r="B14" s="20" t="s">
        <v>79</v>
      </c>
      <c r="C14" s="21"/>
      <c r="D14" s="21"/>
      <c r="E14" s="51"/>
      <c r="F14" s="52">
        <v>198</v>
      </c>
      <c r="G14" s="53">
        <v>0</v>
      </c>
      <c r="H14" s="26">
        <f>+SUM(F14:G14)</f>
        <v>198</v>
      </c>
      <c r="I14" s="52">
        <v>827</v>
      </c>
      <c r="J14" s="53">
        <v>3</v>
      </c>
      <c r="K14" s="96">
        <f>+SUM(I14:J14)</f>
        <v>830</v>
      </c>
      <c r="L14" s="52">
        <v>486</v>
      </c>
      <c r="M14" s="53">
        <v>17</v>
      </c>
      <c r="N14" s="26">
        <f>+SUM(L14:M14)</f>
        <v>503</v>
      </c>
      <c r="O14" s="52">
        <v>74</v>
      </c>
      <c r="P14" s="53">
        <v>52</v>
      </c>
      <c r="Q14" s="96">
        <f>+SUM(O14:P14)</f>
        <v>126</v>
      </c>
      <c r="R14" s="52">
        <v>14</v>
      </c>
      <c r="S14" s="53">
        <v>9</v>
      </c>
      <c r="T14" s="96">
        <f>+SUM(R14:S14)</f>
        <v>23</v>
      </c>
      <c r="U14" s="52">
        <v>10</v>
      </c>
      <c r="V14" s="53">
        <v>3</v>
      </c>
      <c r="W14" s="96">
        <f>+SUM(U14:V14)</f>
        <v>13</v>
      </c>
      <c r="X14" s="52">
        <v>7</v>
      </c>
      <c r="Y14" s="53">
        <v>0</v>
      </c>
      <c r="Z14" s="96">
        <f>+SUM(X14:Y14)</f>
        <v>7</v>
      </c>
      <c r="AA14" s="52">
        <v>1</v>
      </c>
      <c r="AB14" s="53">
        <v>1</v>
      </c>
      <c r="AC14" s="96">
        <f>+SUM(AA14:AB14)</f>
        <v>2</v>
      </c>
      <c r="AD14" s="52">
        <v>1</v>
      </c>
      <c r="AE14" s="53">
        <v>1</v>
      </c>
      <c r="AF14" s="96">
        <f>+SUM(AD14:AE14)</f>
        <v>2</v>
      </c>
      <c r="AG14" s="52">
        <v>7</v>
      </c>
      <c r="AH14" s="53">
        <v>0</v>
      </c>
      <c r="AI14" s="96">
        <f>+SUM(AG14:AH14)</f>
        <v>7</v>
      </c>
      <c r="AJ14" s="52">
        <v>10</v>
      </c>
      <c r="AK14" s="53">
        <v>1</v>
      </c>
      <c r="AL14" s="96">
        <f>+SUM(AJ14:AK14)</f>
        <v>11</v>
      </c>
      <c r="AM14" s="52">
        <v>2</v>
      </c>
      <c r="AN14" s="53">
        <v>1</v>
      </c>
      <c r="AO14" s="96">
        <f>+SUM(AM14:AN14)</f>
        <v>3</v>
      </c>
      <c r="AP14" s="54">
        <f>+F14+I14+L14+O14+R14+U14+X14+AA14+AD14+AG14+AJ14+AM14</f>
        <v>1637</v>
      </c>
      <c r="AQ14" s="27">
        <f>++G14+J14+M14+P14+S14+V14+Y14+AB14+AE14+AH14+AK14+AN14</f>
        <v>88</v>
      </c>
      <c r="AR14" s="28">
        <f>SUM(AP14:AQ14)</f>
        <v>1725</v>
      </c>
      <c r="AS14" s="55"/>
      <c r="AT14" s="157" t="s">
        <v>80</v>
      </c>
      <c r="AU14" s="157"/>
      <c r="AV14" s="157"/>
      <c r="AW14" s="158"/>
      <c r="AX14" s="48"/>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row>
    <row r="15" spans="1:145" ht="15.75" customHeight="1" thickBot="1">
      <c r="A15" s="33"/>
      <c r="B15" s="24" t="s">
        <v>81</v>
      </c>
      <c r="C15" s="30"/>
      <c r="D15" s="30"/>
      <c r="E15" s="58"/>
      <c r="F15" s="59">
        <v>43</v>
      </c>
      <c r="G15" s="60">
        <v>0</v>
      </c>
      <c r="H15" s="93">
        <f>SUM(F15:G15)</f>
        <v>43</v>
      </c>
      <c r="I15" s="59">
        <v>28</v>
      </c>
      <c r="J15" s="60">
        <v>0</v>
      </c>
      <c r="K15" s="175">
        <f>SUM(I15:J15)</f>
        <v>28</v>
      </c>
      <c r="L15" s="59">
        <v>29</v>
      </c>
      <c r="M15" s="60">
        <v>0</v>
      </c>
      <c r="N15" s="93">
        <f>SUM(L15:M15)</f>
        <v>29</v>
      </c>
      <c r="O15" s="59">
        <v>84</v>
      </c>
      <c r="P15" s="60">
        <v>0</v>
      </c>
      <c r="Q15" s="175">
        <f>SUM(O15:P15)</f>
        <v>84</v>
      </c>
      <c r="R15" s="59">
        <v>81</v>
      </c>
      <c r="S15" s="60">
        <v>0</v>
      </c>
      <c r="T15" s="175">
        <f>SUM(R15:S15)</f>
        <v>81</v>
      </c>
      <c r="U15" s="59">
        <v>108</v>
      </c>
      <c r="V15" s="60">
        <v>0</v>
      </c>
      <c r="W15" s="175">
        <f>SUM(U15:V15)</f>
        <v>108</v>
      </c>
      <c r="X15" s="59">
        <v>42</v>
      </c>
      <c r="Y15" s="60">
        <v>0</v>
      </c>
      <c r="Z15" s="175">
        <f>SUM(X15:Y15)</f>
        <v>42</v>
      </c>
      <c r="AA15" s="59">
        <v>105</v>
      </c>
      <c r="AB15" s="60">
        <v>0</v>
      </c>
      <c r="AC15" s="175">
        <f>SUM(AA15:AB15)</f>
        <v>105</v>
      </c>
      <c r="AD15" s="59">
        <v>28</v>
      </c>
      <c r="AE15" s="60">
        <v>0</v>
      </c>
      <c r="AF15" s="175">
        <f>SUM(AD15:AE15)</f>
        <v>28</v>
      </c>
      <c r="AG15" s="59">
        <v>28</v>
      </c>
      <c r="AH15" s="60">
        <v>0</v>
      </c>
      <c r="AI15" s="175">
        <f>SUM(AG15:AH15)</f>
        <v>28</v>
      </c>
      <c r="AJ15" s="59">
        <v>15</v>
      </c>
      <c r="AK15" s="60">
        <v>0</v>
      </c>
      <c r="AL15" s="175">
        <f>SUM(AJ15:AK15)</f>
        <v>15</v>
      </c>
      <c r="AM15" s="59">
        <v>33</v>
      </c>
      <c r="AN15" s="60">
        <v>0</v>
      </c>
      <c r="AO15" s="175">
        <f>SUM(AM15:AN15)</f>
        <v>33</v>
      </c>
      <c r="AP15" s="61">
        <f>+F15+I15+L15+O15+R15+U15+X15+AA15+AD15+AG15+AJ15+AM15</f>
        <v>624</v>
      </c>
      <c r="AQ15" s="62">
        <f>++G15+J15+M15+P15+S15+V15+Y15+AB15+AE15+AH15+AK15+AN15</f>
        <v>0</v>
      </c>
      <c r="AR15" s="175">
        <f>SUM(AP15:AQ15)</f>
        <v>624</v>
      </c>
      <c r="AS15" s="63"/>
      <c r="AT15" s="64"/>
      <c r="AU15" s="159" t="s">
        <v>19</v>
      </c>
      <c r="AV15" s="159"/>
      <c r="AW15" s="160"/>
      <c r="AX15" s="48"/>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row>
    <row r="16" spans="1:145" ht="15.75" customHeight="1" thickBot="1">
      <c r="A16" s="33"/>
      <c r="B16" s="5"/>
      <c r="C16" s="5"/>
      <c r="D16" s="5"/>
      <c r="E16" s="5"/>
      <c r="F16" s="22"/>
      <c r="G16" s="22"/>
      <c r="H16" s="22"/>
      <c r="I16" s="22"/>
      <c r="J16" s="22"/>
      <c r="K16" s="49"/>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46"/>
      <c r="AT16" s="50"/>
      <c r="AU16" s="46"/>
      <c r="AV16" s="46"/>
      <c r="AW16" s="46"/>
      <c r="AX16" s="48"/>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row>
    <row r="17" spans="1:145" ht="15.75" customHeight="1" thickBot="1">
      <c r="A17" s="67" t="s">
        <v>24</v>
      </c>
      <c r="B17" s="5"/>
      <c r="C17" s="5"/>
      <c r="D17" s="5"/>
      <c r="E17" s="5"/>
      <c r="F17" s="29">
        <f>+F18+F25+F23+F24</f>
        <v>219</v>
      </c>
      <c r="G17" s="81">
        <f>+G18++G25+G23+G24</f>
        <v>0</v>
      </c>
      <c r="H17" s="26">
        <f>SUM(F17:G17)</f>
        <v>219</v>
      </c>
      <c r="I17" s="52">
        <f>+I18+I25+I23+I24</f>
        <v>212</v>
      </c>
      <c r="J17" s="81">
        <f>+J18++J25+J23+J24</f>
        <v>0</v>
      </c>
      <c r="K17" s="96">
        <f>SUM(I17:J17)</f>
        <v>212</v>
      </c>
      <c r="L17" s="52">
        <f>+L18+L25+L23+L24</f>
        <v>183</v>
      </c>
      <c r="M17" s="81">
        <f>+M18++M25+M23+M24</f>
        <v>2</v>
      </c>
      <c r="N17" s="96">
        <f>SUM(L17:M17)</f>
        <v>185</v>
      </c>
      <c r="O17" s="52">
        <f>+O18+O25+O23+O24</f>
        <v>177</v>
      </c>
      <c r="P17" s="81">
        <f>+P18++P25+P23+P24</f>
        <v>4</v>
      </c>
      <c r="Q17" s="96">
        <f>SUM(O17:P17)</f>
        <v>181</v>
      </c>
      <c r="R17" s="52">
        <f>+R18+R25+R23+R24</f>
        <v>186</v>
      </c>
      <c r="S17" s="81">
        <f>+S18++S25+S23+S24</f>
        <v>6</v>
      </c>
      <c r="T17" s="96">
        <f>SUM(R17:S17)</f>
        <v>192</v>
      </c>
      <c r="U17" s="52">
        <f>+U18+U25+U23+U24</f>
        <v>209</v>
      </c>
      <c r="V17" s="81">
        <f>+V18++V25+V23+V24</f>
        <v>6</v>
      </c>
      <c r="W17" s="96">
        <f>SUM(U17:V17)</f>
        <v>215</v>
      </c>
      <c r="X17" s="52">
        <f>+X18+X25+X23+X24</f>
        <v>174</v>
      </c>
      <c r="Y17" s="81">
        <f>+Y18++Y25+Y23+Y24</f>
        <v>3</v>
      </c>
      <c r="Z17" s="96">
        <f>SUM(X17:Y17)</f>
        <v>177</v>
      </c>
      <c r="AA17" s="52">
        <f>+AA18+AA25+AA23+AA24</f>
        <v>243</v>
      </c>
      <c r="AB17" s="81">
        <f>+AB18++AB25+AB23+AB24</f>
        <v>2</v>
      </c>
      <c r="AC17" s="96">
        <f>SUM(AA17:AB17)</f>
        <v>245</v>
      </c>
      <c r="AD17" s="52">
        <f>+AD18+AD25+AD23+AD24</f>
        <v>207</v>
      </c>
      <c r="AE17" s="81">
        <f>+AE18++AE25+AE23+AE24</f>
        <v>2</v>
      </c>
      <c r="AF17" s="96">
        <f>SUM(AD17:AE17)</f>
        <v>209</v>
      </c>
      <c r="AG17" s="52">
        <f>+AG18+AG25+AG23+AG24</f>
        <v>204</v>
      </c>
      <c r="AH17" s="81">
        <f>+AH18++AH25+AH23+AH24</f>
        <v>0</v>
      </c>
      <c r="AI17" s="96">
        <f>SUM(AG17:AH17)</f>
        <v>204</v>
      </c>
      <c r="AJ17" s="52">
        <f>+AJ18+AJ25+AJ23+AJ24</f>
        <v>215</v>
      </c>
      <c r="AK17" s="81">
        <f>+AK18++AK25+AK23+AK24</f>
        <v>0</v>
      </c>
      <c r="AL17" s="96">
        <f>SUM(AJ17:AK17)</f>
        <v>215</v>
      </c>
      <c r="AM17" s="52">
        <f>+AM18+AM25+AM23+AM24</f>
        <v>194</v>
      </c>
      <c r="AN17" s="81">
        <f>+AN18++AN25+AN23+AN24</f>
        <v>4</v>
      </c>
      <c r="AO17" s="96">
        <f>SUM(AM17:AN17)</f>
        <v>198</v>
      </c>
      <c r="AP17" s="52">
        <f>+AP18+AP25+AP23+AP24</f>
        <v>2423</v>
      </c>
      <c r="AQ17" s="81">
        <f>+AQ18++AQ25+AQ23+AQ24</f>
        <v>29</v>
      </c>
      <c r="AR17" s="96">
        <f>SUM(AP17:AQ17)</f>
        <v>2452</v>
      </c>
      <c r="AS17" s="46"/>
      <c r="AT17" s="46"/>
      <c r="AU17" s="46"/>
      <c r="AV17" s="156" t="s">
        <v>8</v>
      </c>
      <c r="AW17" s="156"/>
      <c r="AX17" s="48"/>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row>
    <row r="18" spans="1:145" ht="15" customHeight="1">
      <c r="A18" s="33"/>
      <c r="B18" s="20" t="s">
        <v>9</v>
      </c>
      <c r="C18" s="21"/>
      <c r="D18" s="21"/>
      <c r="E18" s="51"/>
      <c r="F18" s="52">
        <f aca="true" t="shared" si="0" ref="F18:AR18">SUM(F19:F21)</f>
        <v>211</v>
      </c>
      <c r="G18" s="53">
        <f t="shared" si="0"/>
        <v>0</v>
      </c>
      <c r="H18" s="26">
        <f t="shared" si="0"/>
        <v>211</v>
      </c>
      <c r="I18" s="52">
        <f t="shared" si="0"/>
        <v>209</v>
      </c>
      <c r="J18" s="53">
        <f t="shared" si="0"/>
        <v>0</v>
      </c>
      <c r="K18" s="96">
        <f t="shared" si="0"/>
        <v>209</v>
      </c>
      <c r="L18" s="52">
        <f t="shared" si="0"/>
        <v>177</v>
      </c>
      <c r="M18" s="53">
        <f t="shared" si="0"/>
        <v>0</v>
      </c>
      <c r="N18" s="96">
        <f t="shared" si="0"/>
        <v>177</v>
      </c>
      <c r="O18" s="52">
        <f t="shared" si="0"/>
        <v>171</v>
      </c>
      <c r="P18" s="53">
        <f t="shared" si="0"/>
        <v>0</v>
      </c>
      <c r="Q18" s="96">
        <f t="shared" si="0"/>
        <v>171</v>
      </c>
      <c r="R18" s="52">
        <f t="shared" si="0"/>
        <v>183</v>
      </c>
      <c r="S18" s="53">
        <f t="shared" si="0"/>
        <v>1</v>
      </c>
      <c r="T18" s="96">
        <f t="shared" si="0"/>
        <v>184</v>
      </c>
      <c r="U18" s="52">
        <f t="shared" si="0"/>
        <v>204</v>
      </c>
      <c r="V18" s="53">
        <f t="shared" si="0"/>
        <v>4</v>
      </c>
      <c r="W18" s="96">
        <f t="shared" si="0"/>
        <v>208</v>
      </c>
      <c r="X18" s="52">
        <f t="shared" si="0"/>
        <v>171</v>
      </c>
      <c r="Y18" s="53">
        <f t="shared" si="0"/>
        <v>2</v>
      </c>
      <c r="Z18" s="96">
        <f t="shared" si="0"/>
        <v>173</v>
      </c>
      <c r="AA18" s="52">
        <f t="shared" si="0"/>
        <v>230</v>
      </c>
      <c r="AB18" s="53">
        <f t="shared" si="0"/>
        <v>0</v>
      </c>
      <c r="AC18" s="96">
        <f t="shared" si="0"/>
        <v>230</v>
      </c>
      <c r="AD18" s="52">
        <f t="shared" si="0"/>
        <v>202</v>
      </c>
      <c r="AE18" s="53">
        <f t="shared" si="0"/>
        <v>0</v>
      </c>
      <c r="AF18" s="96">
        <f t="shared" si="0"/>
        <v>202</v>
      </c>
      <c r="AG18" s="52">
        <f t="shared" si="0"/>
        <v>198</v>
      </c>
      <c r="AH18" s="53">
        <f t="shared" si="0"/>
        <v>0</v>
      </c>
      <c r="AI18" s="96">
        <f t="shared" si="0"/>
        <v>198</v>
      </c>
      <c r="AJ18" s="52">
        <f t="shared" si="0"/>
        <v>211</v>
      </c>
      <c r="AK18" s="53">
        <f t="shared" si="0"/>
        <v>0</v>
      </c>
      <c r="AL18" s="96">
        <f t="shared" si="0"/>
        <v>211</v>
      </c>
      <c r="AM18" s="52">
        <f t="shared" si="0"/>
        <v>193</v>
      </c>
      <c r="AN18" s="53">
        <f t="shared" si="0"/>
        <v>4</v>
      </c>
      <c r="AO18" s="96">
        <f t="shared" si="0"/>
        <v>197</v>
      </c>
      <c r="AP18" s="52">
        <f t="shared" si="0"/>
        <v>2360</v>
      </c>
      <c r="AQ18" s="27">
        <f t="shared" si="0"/>
        <v>11</v>
      </c>
      <c r="AR18" s="96">
        <f t="shared" si="0"/>
        <v>2371</v>
      </c>
      <c r="AS18" s="55"/>
      <c r="AT18" s="157" t="s">
        <v>29</v>
      </c>
      <c r="AU18" s="157"/>
      <c r="AV18" s="157"/>
      <c r="AW18" s="158"/>
      <c r="AX18" s="48"/>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row>
    <row r="19" spans="1:145" ht="15" customHeight="1">
      <c r="A19" s="33"/>
      <c r="B19" s="23"/>
      <c r="C19" s="20" t="s">
        <v>10</v>
      </c>
      <c r="D19" s="21"/>
      <c r="E19" s="51"/>
      <c r="F19" s="68">
        <v>210</v>
      </c>
      <c r="G19" s="69">
        <v>0</v>
      </c>
      <c r="H19" s="72">
        <f aca="true" t="shared" si="1" ref="H19:H25">SUM(F19:G19)</f>
        <v>210</v>
      </c>
      <c r="I19" s="68">
        <v>209</v>
      </c>
      <c r="J19" s="69">
        <v>0</v>
      </c>
      <c r="K19" s="176">
        <f aca="true" t="shared" si="2" ref="K19:K25">SUM(I19:J19)</f>
        <v>209</v>
      </c>
      <c r="L19" s="68">
        <v>177</v>
      </c>
      <c r="M19" s="69">
        <v>0</v>
      </c>
      <c r="N19" s="72">
        <f aca="true" t="shared" si="3" ref="N19:N25">SUM(L19:M19)</f>
        <v>177</v>
      </c>
      <c r="O19" s="68">
        <v>170</v>
      </c>
      <c r="P19" s="69">
        <v>0</v>
      </c>
      <c r="Q19" s="176">
        <f aca="true" t="shared" si="4" ref="Q19:Q25">SUM(O19:P19)</f>
        <v>170</v>
      </c>
      <c r="R19" s="68">
        <v>181</v>
      </c>
      <c r="S19" s="69">
        <v>0</v>
      </c>
      <c r="T19" s="176">
        <f aca="true" t="shared" si="5" ref="T19:T25">SUM(R19:S19)</f>
        <v>181</v>
      </c>
      <c r="U19" s="68">
        <v>204</v>
      </c>
      <c r="V19" s="69">
        <v>0</v>
      </c>
      <c r="W19" s="176">
        <f aca="true" t="shared" si="6" ref="W19:W25">SUM(U19:V19)</f>
        <v>204</v>
      </c>
      <c r="X19" s="68">
        <v>170</v>
      </c>
      <c r="Y19" s="69">
        <v>0</v>
      </c>
      <c r="Z19" s="176">
        <f aca="true" t="shared" si="7" ref="Z19:Z25">SUM(X19:Y19)</f>
        <v>170</v>
      </c>
      <c r="AA19" s="68">
        <v>224</v>
      </c>
      <c r="AB19" s="69">
        <v>0</v>
      </c>
      <c r="AC19" s="176">
        <f aca="true" t="shared" si="8" ref="AC19:AC25">SUM(AA19:AB19)</f>
        <v>224</v>
      </c>
      <c r="AD19" s="68">
        <v>201</v>
      </c>
      <c r="AE19" s="69">
        <v>0</v>
      </c>
      <c r="AF19" s="176">
        <f aca="true" t="shared" si="9" ref="AF19:AF25">SUM(AD19:AE19)</f>
        <v>201</v>
      </c>
      <c r="AG19" s="68">
        <v>197</v>
      </c>
      <c r="AH19" s="69">
        <v>0</v>
      </c>
      <c r="AI19" s="176">
        <f aca="true" t="shared" si="10" ref="AI19:AI25">SUM(AG19:AH19)</f>
        <v>197</v>
      </c>
      <c r="AJ19" s="68">
        <v>210</v>
      </c>
      <c r="AK19" s="69">
        <v>0</v>
      </c>
      <c r="AL19" s="176">
        <f aca="true" t="shared" si="11" ref="AL19:AL25">SUM(AJ19:AK19)</f>
        <v>210</v>
      </c>
      <c r="AM19" s="68">
        <v>192</v>
      </c>
      <c r="AN19" s="69">
        <v>0</v>
      </c>
      <c r="AO19" s="176">
        <f aca="true" t="shared" si="12" ref="AO19:AO25">SUM(AM19:AN19)</f>
        <v>192</v>
      </c>
      <c r="AP19" s="70">
        <f>+F19+I19+L19+O19+R19+U19+X19+AA19+AD19+AG19+AJ19+AM19</f>
        <v>2345</v>
      </c>
      <c r="AQ19" s="71">
        <f>++G19+J19+M19+P19+S19+V19+Y19+AB19+AE19+AH19+AK19+AN19</f>
        <v>0</v>
      </c>
      <c r="AR19" s="176">
        <f aca="true" t="shared" si="13" ref="AR19:AR25">SUM(AP19:AQ19)</f>
        <v>2345</v>
      </c>
      <c r="AS19" s="55"/>
      <c r="AT19" s="72"/>
      <c r="AU19" s="157" t="s">
        <v>30</v>
      </c>
      <c r="AV19" s="158"/>
      <c r="AW19" s="73"/>
      <c r="AX19" s="48"/>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row>
    <row r="20" spans="1:145" ht="15" customHeight="1">
      <c r="A20" s="33"/>
      <c r="B20" s="23"/>
      <c r="C20" s="23" t="s">
        <v>82</v>
      </c>
      <c r="D20" s="5"/>
      <c r="E20" s="12"/>
      <c r="F20" s="74">
        <v>1</v>
      </c>
      <c r="G20" s="32">
        <v>0</v>
      </c>
      <c r="H20" s="22">
        <f t="shared" si="1"/>
        <v>1</v>
      </c>
      <c r="I20" s="74">
        <v>0</v>
      </c>
      <c r="J20" s="32">
        <v>0</v>
      </c>
      <c r="K20" s="49">
        <f t="shared" si="2"/>
        <v>0</v>
      </c>
      <c r="L20" s="74">
        <v>0</v>
      </c>
      <c r="M20" s="32">
        <v>0</v>
      </c>
      <c r="N20" s="22">
        <f t="shared" si="3"/>
        <v>0</v>
      </c>
      <c r="O20" s="74">
        <v>1</v>
      </c>
      <c r="P20" s="32">
        <v>0</v>
      </c>
      <c r="Q20" s="49">
        <f t="shared" si="4"/>
        <v>1</v>
      </c>
      <c r="R20" s="74">
        <v>1</v>
      </c>
      <c r="S20" s="32">
        <v>1</v>
      </c>
      <c r="T20" s="49">
        <f t="shared" si="5"/>
        <v>2</v>
      </c>
      <c r="U20" s="74">
        <v>0</v>
      </c>
      <c r="V20" s="32">
        <v>4</v>
      </c>
      <c r="W20" s="49">
        <f t="shared" si="6"/>
        <v>4</v>
      </c>
      <c r="X20" s="74">
        <v>0</v>
      </c>
      <c r="Y20" s="32">
        <v>2</v>
      </c>
      <c r="Z20" s="49">
        <f t="shared" si="7"/>
        <v>2</v>
      </c>
      <c r="AA20" s="74">
        <v>6</v>
      </c>
      <c r="AB20" s="32">
        <v>0</v>
      </c>
      <c r="AC20" s="49">
        <f t="shared" si="8"/>
        <v>6</v>
      </c>
      <c r="AD20" s="74">
        <v>1</v>
      </c>
      <c r="AE20" s="32">
        <v>0</v>
      </c>
      <c r="AF20" s="49">
        <f t="shared" si="9"/>
        <v>1</v>
      </c>
      <c r="AG20" s="74">
        <v>1</v>
      </c>
      <c r="AH20" s="32">
        <v>0</v>
      </c>
      <c r="AI20" s="49">
        <f t="shared" si="10"/>
        <v>1</v>
      </c>
      <c r="AJ20" s="74">
        <v>1</v>
      </c>
      <c r="AK20" s="32">
        <v>0</v>
      </c>
      <c r="AL20" s="49">
        <f t="shared" si="11"/>
        <v>1</v>
      </c>
      <c r="AM20" s="74">
        <v>1</v>
      </c>
      <c r="AN20" s="32">
        <v>4</v>
      </c>
      <c r="AO20" s="49">
        <f t="shared" si="12"/>
        <v>5</v>
      </c>
      <c r="AP20" s="75">
        <f>+F20+I20+L20+O20+R20+U20+X20+AA20+AD20+AG20+AJ20+AM20</f>
        <v>13</v>
      </c>
      <c r="AQ20" s="76">
        <f>++G20+J20+M20+P20+S20+V20+Y20+AB20+AE20+AH20+AK20+AN20</f>
        <v>11</v>
      </c>
      <c r="AR20" s="49">
        <f t="shared" si="13"/>
        <v>24</v>
      </c>
      <c r="AS20" s="46"/>
      <c r="AT20" s="46"/>
      <c r="AU20" s="161" t="s">
        <v>83</v>
      </c>
      <c r="AV20" s="162"/>
      <c r="AW20" s="73"/>
      <c r="AX20" s="48"/>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row>
    <row r="21" spans="1:145" ht="15" customHeight="1">
      <c r="A21" s="33"/>
      <c r="B21" s="23"/>
      <c r="C21" s="24" t="s">
        <v>60</v>
      </c>
      <c r="D21" s="30"/>
      <c r="E21" s="58"/>
      <c r="F21" s="78">
        <v>0</v>
      </c>
      <c r="G21" s="79">
        <v>0</v>
      </c>
      <c r="H21" s="177">
        <f t="shared" si="1"/>
        <v>0</v>
      </c>
      <c r="I21" s="78">
        <v>0</v>
      </c>
      <c r="J21" s="79">
        <v>0</v>
      </c>
      <c r="K21" s="178">
        <f t="shared" si="2"/>
        <v>0</v>
      </c>
      <c r="L21" s="78">
        <v>0</v>
      </c>
      <c r="M21" s="79">
        <v>0</v>
      </c>
      <c r="N21" s="177">
        <f t="shared" si="3"/>
        <v>0</v>
      </c>
      <c r="O21" s="78">
        <v>0</v>
      </c>
      <c r="P21" s="79">
        <v>0</v>
      </c>
      <c r="Q21" s="178">
        <f t="shared" si="4"/>
        <v>0</v>
      </c>
      <c r="R21" s="78">
        <v>1</v>
      </c>
      <c r="S21" s="79">
        <v>0</v>
      </c>
      <c r="T21" s="178">
        <f t="shared" si="5"/>
        <v>1</v>
      </c>
      <c r="U21" s="78">
        <v>0</v>
      </c>
      <c r="V21" s="79">
        <v>0</v>
      </c>
      <c r="W21" s="178">
        <f t="shared" si="6"/>
        <v>0</v>
      </c>
      <c r="X21" s="78">
        <v>1</v>
      </c>
      <c r="Y21" s="79">
        <v>0</v>
      </c>
      <c r="Z21" s="178">
        <f t="shared" si="7"/>
        <v>1</v>
      </c>
      <c r="AA21" s="78">
        <v>0</v>
      </c>
      <c r="AB21" s="79">
        <v>0</v>
      </c>
      <c r="AC21" s="178">
        <f t="shared" si="8"/>
        <v>0</v>
      </c>
      <c r="AD21" s="78">
        <v>0</v>
      </c>
      <c r="AE21" s="79">
        <v>0</v>
      </c>
      <c r="AF21" s="178">
        <f t="shared" si="9"/>
        <v>0</v>
      </c>
      <c r="AG21" s="78">
        <v>0</v>
      </c>
      <c r="AH21" s="79">
        <v>0</v>
      </c>
      <c r="AI21" s="178">
        <f t="shared" si="10"/>
        <v>0</v>
      </c>
      <c r="AJ21" s="78">
        <v>0</v>
      </c>
      <c r="AK21" s="79">
        <v>0</v>
      </c>
      <c r="AL21" s="178">
        <f t="shared" si="11"/>
        <v>0</v>
      </c>
      <c r="AM21" s="78">
        <v>0</v>
      </c>
      <c r="AN21" s="79">
        <v>0</v>
      </c>
      <c r="AO21" s="178">
        <f t="shared" si="12"/>
        <v>0</v>
      </c>
      <c r="AP21" s="75">
        <f>+F21+I21+L21+O21+R21+U21+X21+AA21+AD21+AG21+AJ21+AM21</f>
        <v>2</v>
      </c>
      <c r="AQ21" s="76">
        <f>++G21+J21+M21+P21+S21+V21+Y21+AB21+AE21+AH21+AK21+AN21</f>
        <v>0</v>
      </c>
      <c r="AR21" s="178">
        <f t="shared" si="13"/>
        <v>2</v>
      </c>
      <c r="AS21" s="63"/>
      <c r="AT21" s="63"/>
      <c r="AU21" s="159" t="s">
        <v>61</v>
      </c>
      <c r="AV21" s="160"/>
      <c r="AW21" s="77"/>
      <c r="AX21" s="48"/>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row>
    <row r="22" spans="1:145" ht="15.75" customHeight="1" hidden="1">
      <c r="A22" s="33"/>
      <c r="B22" s="5"/>
      <c r="C22" s="5"/>
      <c r="D22" s="5"/>
      <c r="E22" s="12"/>
      <c r="F22" s="74"/>
      <c r="G22" s="32"/>
      <c r="H22" s="22">
        <f t="shared" si="1"/>
        <v>0</v>
      </c>
      <c r="I22" s="74"/>
      <c r="J22" s="32"/>
      <c r="K22" s="49">
        <f t="shared" si="2"/>
        <v>0</v>
      </c>
      <c r="L22" s="74"/>
      <c r="M22" s="32"/>
      <c r="N22" s="22">
        <f t="shared" si="3"/>
        <v>0</v>
      </c>
      <c r="O22" s="74"/>
      <c r="P22" s="32"/>
      <c r="Q22" s="49">
        <f t="shared" si="4"/>
        <v>0</v>
      </c>
      <c r="R22" s="74"/>
      <c r="S22" s="32"/>
      <c r="T22" s="49">
        <f t="shared" si="5"/>
        <v>0</v>
      </c>
      <c r="U22" s="74"/>
      <c r="V22" s="32"/>
      <c r="W22" s="49">
        <f t="shared" si="6"/>
        <v>0</v>
      </c>
      <c r="X22" s="74"/>
      <c r="Y22" s="32"/>
      <c r="Z22" s="49">
        <f t="shared" si="7"/>
        <v>0</v>
      </c>
      <c r="AA22" s="74"/>
      <c r="AB22" s="32"/>
      <c r="AC22" s="49">
        <f t="shared" si="8"/>
        <v>0</v>
      </c>
      <c r="AD22" s="74"/>
      <c r="AE22" s="32"/>
      <c r="AF22" s="49">
        <f t="shared" si="9"/>
        <v>0</v>
      </c>
      <c r="AG22" s="74"/>
      <c r="AH22" s="32"/>
      <c r="AI22" s="49">
        <f t="shared" si="10"/>
        <v>0</v>
      </c>
      <c r="AJ22" s="74"/>
      <c r="AK22" s="32"/>
      <c r="AL22" s="49">
        <f t="shared" si="11"/>
        <v>0</v>
      </c>
      <c r="AM22" s="74"/>
      <c r="AN22" s="32"/>
      <c r="AO22" s="49">
        <f t="shared" si="12"/>
        <v>0</v>
      </c>
      <c r="AP22" s="75" t="e">
        <f>+#REF!+#REF!+#REF!+#REF!+#REF!+#REF!+#REF!+#REF!+O22+L22+I22+#REF!+R22</f>
        <v>#REF!</v>
      </c>
      <c r="AQ22" s="76" t="e">
        <f>+#REF!+#REF!+#REF!+#REF!+#REF!+#REF!+#REF!+#REF!+P22+M22+J22+#REF!+S22</f>
        <v>#REF!</v>
      </c>
      <c r="AR22" s="49" t="e">
        <f t="shared" si="13"/>
        <v>#REF!</v>
      </c>
      <c r="AS22" s="46"/>
      <c r="AT22" s="46"/>
      <c r="AU22" s="46"/>
      <c r="AV22" s="46"/>
      <c r="AW22" s="73"/>
      <c r="AX22" s="48"/>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row>
    <row r="23" spans="1:145" ht="15.75" customHeight="1">
      <c r="A23" s="33"/>
      <c r="B23" s="23" t="s">
        <v>52</v>
      </c>
      <c r="C23" s="5"/>
      <c r="D23" s="5"/>
      <c r="E23" s="12"/>
      <c r="F23" s="74">
        <v>7</v>
      </c>
      <c r="G23" s="32">
        <v>0</v>
      </c>
      <c r="H23" s="22">
        <f t="shared" si="1"/>
        <v>7</v>
      </c>
      <c r="I23" s="74">
        <v>2</v>
      </c>
      <c r="J23" s="32">
        <v>0</v>
      </c>
      <c r="K23" s="49">
        <f t="shared" si="2"/>
        <v>2</v>
      </c>
      <c r="L23" s="74">
        <v>5</v>
      </c>
      <c r="M23" s="32">
        <v>2</v>
      </c>
      <c r="N23" s="22">
        <f t="shared" si="3"/>
        <v>7</v>
      </c>
      <c r="O23" s="74">
        <v>6</v>
      </c>
      <c r="P23" s="32">
        <v>4</v>
      </c>
      <c r="Q23" s="49">
        <f t="shared" si="4"/>
        <v>10</v>
      </c>
      <c r="R23" s="74">
        <v>3</v>
      </c>
      <c r="S23" s="32">
        <v>4</v>
      </c>
      <c r="T23" s="49">
        <f t="shared" si="5"/>
        <v>7</v>
      </c>
      <c r="U23" s="74">
        <v>2</v>
      </c>
      <c r="V23" s="32">
        <v>2</v>
      </c>
      <c r="W23" s="49">
        <f t="shared" si="6"/>
        <v>4</v>
      </c>
      <c r="X23" s="74">
        <v>0</v>
      </c>
      <c r="Y23" s="32">
        <v>1</v>
      </c>
      <c r="Z23" s="49">
        <f t="shared" si="7"/>
        <v>1</v>
      </c>
      <c r="AA23" s="74">
        <v>1</v>
      </c>
      <c r="AB23" s="32">
        <v>0</v>
      </c>
      <c r="AC23" s="49">
        <f t="shared" si="8"/>
        <v>1</v>
      </c>
      <c r="AD23" s="74">
        <v>1</v>
      </c>
      <c r="AE23" s="32">
        <v>0</v>
      </c>
      <c r="AF23" s="49">
        <f t="shared" si="9"/>
        <v>1</v>
      </c>
      <c r="AG23" s="74">
        <v>0</v>
      </c>
      <c r="AH23" s="32">
        <v>0</v>
      </c>
      <c r="AI23" s="49">
        <f t="shared" si="10"/>
        <v>0</v>
      </c>
      <c r="AJ23" s="74">
        <v>2</v>
      </c>
      <c r="AK23" s="32">
        <v>0</v>
      </c>
      <c r="AL23" s="49">
        <f t="shared" si="11"/>
        <v>2</v>
      </c>
      <c r="AM23" s="74">
        <v>1</v>
      </c>
      <c r="AN23" s="32">
        <v>0</v>
      </c>
      <c r="AO23" s="49">
        <f t="shared" si="12"/>
        <v>1</v>
      </c>
      <c r="AP23" s="70">
        <f>+F23+I23+L23+O23+R23+U23+X23+AA23+AD23+AG23+AJ23+AM23</f>
        <v>30</v>
      </c>
      <c r="AQ23" s="71">
        <f>++G23+J23+M23+P23+S23+V23+Y23+AB23+AE23+AH23+AK23+AN23</f>
        <v>13</v>
      </c>
      <c r="AR23" s="49">
        <f t="shared" si="13"/>
        <v>43</v>
      </c>
      <c r="AS23" s="46"/>
      <c r="AT23" s="161" t="s">
        <v>53</v>
      </c>
      <c r="AU23" s="161"/>
      <c r="AV23" s="161"/>
      <c r="AW23" s="162"/>
      <c r="AX23" s="48"/>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row>
    <row r="24" spans="1:145" ht="15.75" customHeight="1">
      <c r="A24" s="33"/>
      <c r="B24" s="23" t="s">
        <v>31</v>
      </c>
      <c r="C24" s="5"/>
      <c r="D24" s="5"/>
      <c r="E24" s="12"/>
      <c r="F24" s="74">
        <v>1</v>
      </c>
      <c r="G24" s="32">
        <v>0</v>
      </c>
      <c r="H24" s="22">
        <f t="shared" si="1"/>
        <v>1</v>
      </c>
      <c r="I24" s="74">
        <v>0</v>
      </c>
      <c r="J24" s="32">
        <v>0</v>
      </c>
      <c r="K24" s="49">
        <f t="shared" si="2"/>
        <v>0</v>
      </c>
      <c r="L24" s="74">
        <v>1</v>
      </c>
      <c r="M24" s="32">
        <v>0</v>
      </c>
      <c r="N24" s="22">
        <f t="shared" si="3"/>
        <v>1</v>
      </c>
      <c r="O24" s="74">
        <v>0</v>
      </c>
      <c r="P24" s="32">
        <v>0</v>
      </c>
      <c r="Q24" s="49">
        <f t="shared" si="4"/>
        <v>0</v>
      </c>
      <c r="R24" s="74">
        <v>0</v>
      </c>
      <c r="S24" s="32">
        <v>1</v>
      </c>
      <c r="T24" s="49">
        <f t="shared" si="5"/>
        <v>1</v>
      </c>
      <c r="U24" s="74">
        <v>1</v>
      </c>
      <c r="V24" s="32">
        <v>0</v>
      </c>
      <c r="W24" s="49">
        <f t="shared" si="6"/>
        <v>1</v>
      </c>
      <c r="X24" s="74">
        <v>0</v>
      </c>
      <c r="Y24" s="32">
        <v>0</v>
      </c>
      <c r="Z24" s="49">
        <f t="shared" si="7"/>
        <v>0</v>
      </c>
      <c r="AA24" s="74">
        <v>3</v>
      </c>
      <c r="AB24" s="32">
        <v>1</v>
      </c>
      <c r="AC24" s="49">
        <f t="shared" si="8"/>
        <v>4</v>
      </c>
      <c r="AD24" s="74">
        <v>2</v>
      </c>
      <c r="AE24" s="32">
        <v>1</v>
      </c>
      <c r="AF24" s="49">
        <f t="shared" si="9"/>
        <v>3</v>
      </c>
      <c r="AG24" s="74">
        <v>0</v>
      </c>
      <c r="AH24" s="32">
        <v>0</v>
      </c>
      <c r="AI24" s="49">
        <f t="shared" si="10"/>
        <v>0</v>
      </c>
      <c r="AJ24" s="74">
        <v>1</v>
      </c>
      <c r="AK24" s="32">
        <v>0</v>
      </c>
      <c r="AL24" s="49">
        <f t="shared" si="11"/>
        <v>1</v>
      </c>
      <c r="AM24" s="74">
        <v>0</v>
      </c>
      <c r="AN24" s="32">
        <v>0</v>
      </c>
      <c r="AO24" s="49">
        <f t="shared" si="12"/>
        <v>0</v>
      </c>
      <c r="AP24" s="75">
        <f>+F24+I24+L24+O24+R24+U24+X24+AA24+AD24+AG24+AJ24+AM24</f>
        <v>9</v>
      </c>
      <c r="AQ24" s="76">
        <f>++G24+J24+M24+P24+S24+V24+Y24+AB24+AE24+AH24+AK24+AN24</f>
        <v>3</v>
      </c>
      <c r="AR24" s="49">
        <f t="shared" si="13"/>
        <v>12</v>
      </c>
      <c r="AS24" s="46"/>
      <c r="AT24" s="161" t="s">
        <v>32</v>
      </c>
      <c r="AU24" s="161"/>
      <c r="AV24" s="161"/>
      <c r="AW24" s="162"/>
      <c r="AX24" s="48"/>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row>
    <row r="25" spans="1:145" ht="15.75" customHeight="1" thickBot="1">
      <c r="A25" s="33"/>
      <c r="B25" s="24" t="s">
        <v>84</v>
      </c>
      <c r="C25" s="30"/>
      <c r="D25" s="30"/>
      <c r="E25" s="58"/>
      <c r="F25" s="74">
        <v>0</v>
      </c>
      <c r="G25" s="32">
        <v>0</v>
      </c>
      <c r="H25" s="22">
        <f t="shared" si="1"/>
        <v>0</v>
      </c>
      <c r="I25" s="74">
        <v>1</v>
      </c>
      <c r="J25" s="32">
        <v>0</v>
      </c>
      <c r="K25" s="49">
        <f t="shared" si="2"/>
        <v>1</v>
      </c>
      <c r="L25" s="74">
        <v>0</v>
      </c>
      <c r="M25" s="32">
        <v>0</v>
      </c>
      <c r="N25" s="22">
        <f t="shared" si="3"/>
        <v>0</v>
      </c>
      <c r="O25" s="74">
        <v>0</v>
      </c>
      <c r="P25" s="32">
        <v>0</v>
      </c>
      <c r="Q25" s="49">
        <f t="shared" si="4"/>
        <v>0</v>
      </c>
      <c r="R25" s="74">
        <v>0</v>
      </c>
      <c r="S25" s="32">
        <v>0</v>
      </c>
      <c r="T25" s="49">
        <f t="shared" si="5"/>
        <v>0</v>
      </c>
      <c r="U25" s="74">
        <v>2</v>
      </c>
      <c r="V25" s="32">
        <v>0</v>
      </c>
      <c r="W25" s="49">
        <f t="shared" si="6"/>
        <v>2</v>
      </c>
      <c r="X25" s="74">
        <v>3</v>
      </c>
      <c r="Y25" s="32">
        <v>0</v>
      </c>
      <c r="Z25" s="49">
        <f t="shared" si="7"/>
        <v>3</v>
      </c>
      <c r="AA25" s="74">
        <v>9</v>
      </c>
      <c r="AB25" s="32">
        <v>1</v>
      </c>
      <c r="AC25" s="49">
        <f t="shared" si="8"/>
        <v>10</v>
      </c>
      <c r="AD25" s="74">
        <v>2</v>
      </c>
      <c r="AE25" s="32">
        <v>1</v>
      </c>
      <c r="AF25" s="49">
        <f t="shared" si="9"/>
        <v>3</v>
      </c>
      <c r="AG25" s="74">
        <v>6</v>
      </c>
      <c r="AH25" s="32">
        <v>0</v>
      </c>
      <c r="AI25" s="49">
        <f t="shared" si="10"/>
        <v>6</v>
      </c>
      <c r="AJ25" s="74">
        <v>1</v>
      </c>
      <c r="AK25" s="32">
        <v>0</v>
      </c>
      <c r="AL25" s="49">
        <f t="shared" si="11"/>
        <v>1</v>
      </c>
      <c r="AM25" s="74">
        <v>0</v>
      </c>
      <c r="AN25" s="32">
        <v>0</v>
      </c>
      <c r="AO25" s="49">
        <f t="shared" si="12"/>
        <v>0</v>
      </c>
      <c r="AP25" s="61">
        <f>+F25+I25+L25+O25+R25+U25+X25+AA25+AD25+AG25+AJ25+AM25</f>
        <v>24</v>
      </c>
      <c r="AQ25" s="62">
        <f>++G25+J25+M25+P25+S25+V25+Y25+AB25+AE25+AH25+AK25+AN25</f>
        <v>2</v>
      </c>
      <c r="AR25" s="49">
        <f t="shared" si="13"/>
        <v>26</v>
      </c>
      <c r="AS25" s="163" t="s">
        <v>85</v>
      </c>
      <c r="AT25" s="159"/>
      <c r="AU25" s="159"/>
      <c r="AV25" s="159"/>
      <c r="AW25" s="160"/>
      <c r="AX25" s="48"/>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row>
    <row r="26" spans="1:145" ht="15.75" customHeight="1" thickBot="1">
      <c r="A26" s="33"/>
      <c r="B26" s="5"/>
      <c r="C26" s="5"/>
      <c r="D26" s="5"/>
      <c r="E26" s="5"/>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2"/>
      <c r="AQ26" s="22"/>
      <c r="AR26" s="26"/>
      <c r="AS26" s="46"/>
      <c r="AT26" s="46"/>
      <c r="AU26" s="46"/>
      <c r="AV26" s="46"/>
      <c r="AW26" s="46"/>
      <c r="AX26" s="48"/>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row>
    <row r="27" spans="1:145" ht="15.75" customHeight="1" thickBot="1">
      <c r="A27" s="11" t="s">
        <v>25</v>
      </c>
      <c r="B27" s="5"/>
      <c r="C27" s="5"/>
      <c r="D27" s="5"/>
      <c r="E27" s="5"/>
      <c r="F27" s="80">
        <f aca="true" t="shared" si="14" ref="F27:AR27">SUM(F28:F29)</f>
        <v>8</v>
      </c>
      <c r="G27" s="81">
        <f t="shared" si="14"/>
        <v>0</v>
      </c>
      <c r="H27" s="82">
        <f t="shared" si="14"/>
        <v>8</v>
      </c>
      <c r="I27" s="80">
        <f t="shared" si="14"/>
        <v>6</v>
      </c>
      <c r="J27" s="81">
        <f t="shared" si="14"/>
        <v>0</v>
      </c>
      <c r="K27" s="82">
        <f t="shared" si="14"/>
        <v>6</v>
      </c>
      <c r="L27" s="80">
        <f t="shared" si="14"/>
        <v>5</v>
      </c>
      <c r="M27" s="81">
        <f t="shared" si="14"/>
        <v>0</v>
      </c>
      <c r="N27" s="82">
        <f t="shared" si="14"/>
        <v>5</v>
      </c>
      <c r="O27" s="80">
        <f t="shared" si="14"/>
        <v>8</v>
      </c>
      <c r="P27" s="81">
        <f t="shared" si="14"/>
        <v>0</v>
      </c>
      <c r="Q27" s="82">
        <f t="shared" si="14"/>
        <v>8</v>
      </c>
      <c r="R27" s="80">
        <f t="shared" si="14"/>
        <v>6</v>
      </c>
      <c r="S27" s="81">
        <f t="shared" si="14"/>
        <v>0</v>
      </c>
      <c r="T27" s="82">
        <f t="shared" si="14"/>
        <v>6</v>
      </c>
      <c r="U27" s="80">
        <f t="shared" si="14"/>
        <v>7</v>
      </c>
      <c r="V27" s="81">
        <f t="shared" si="14"/>
        <v>0</v>
      </c>
      <c r="W27" s="82">
        <f t="shared" si="14"/>
        <v>7</v>
      </c>
      <c r="X27" s="80">
        <f t="shared" si="14"/>
        <v>5</v>
      </c>
      <c r="Y27" s="81">
        <f t="shared" si="14"/>
        <v>0</v>
      </c>
      <c r="Z27" s="82">
        <f t="shared" si="14"/>
        <v>5</v>
      </c>
      <c r="AA27" s="80">
        <f t="shared" si="14"/>
        <v>8</v>
      </c>
      <c r="AB27" s="81">
        <f t="shared" si="14"/>
        <v>0</v>
      </c>
      <c r="AC27" s="82">
        <f t="shared" si="14"/>
        <v>8</v>
      </c>
      <c r="AD27" s="80">
        <f t="shared" si="14"/>
        <v>3</v>
      </c>
      <c r="AE27" s="81">
        <f t="shared" si="14"/>
        <v>0</v>
      </c>
      <c r="AF27" s="82">
        <f t="shared" si="14"/>
        <v>3</v>
      </c>
      <c r="AG27" s="80">
        <f t="shared" si="14"/>
        <v>5</v>
      </c>
      <c r="AH27" s="81">
        <f t="shared" si="14"/>
        <v>0</v>
      </c>
      <c r="AI27" s="82">
        <f t="shared" si="14"/>
        <v>5</v>
      </c>
      <c r="AJ27" s="80">
        <f t="shared" si="14"/>
        <v>6</v>
      </c>
      <c r="AK27" s="81">
        <f t="shared" si="14"/>
        <v>0</v>
      </c>
      <c r="AL27" s="82">
        <f t="shared" si="14"/>
        <v>6</v>
      </c>
      <c r="AM27" s="80">
        <f>SUM(AM28:AM29)</f>
        <v>5</v>
      </c>
      <c r="AN27" s="81">
        <f>SUM(AN28:AN29)</f>
        <v>0</v>
      </c>
      <c r="AO27" s="82">
        <f>SUM(AO28:AO29)</f>
        <v>5</v>
      </c>
      <c r="AP27" s="80">
        <f t="shared" si="14"/>
        <v>72</v>
      </c>
      <c r="AQ27" s="81">
        <f t="shared" si="14"/>
        <v>0</v>
      </c>
      <c r="AR27" s="83">
        <f t="shared" si="14"/>
        <v>72</v>
      </c>
      <c r="AS27" s="46"/>
      <c r="AT27" s="46"/>
      <c r="AU27" s="46"/>
      <c r="AV27" s="164" t="s">
        <v>26</v>
      </c>
      <c r="AW27" s="164"/>
      <c r="AX27" s="48"/>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row>
    <row r="28" spans="1:155" ht="15" customHeight="1">
      <c r="A28" s="33"/>
      <c r="B28" s="20" t="s">
        <v>86</v>
      </c>
      <c r="C28" s="21"/>
      <c r="D28" s="21"/>
      <c r="E28" s="51"/>
      <c r="F28" s="74">
        <v>7</v>
      </c>
      <c r="G28" s="32">
        <v>0</v>
      </c>
      <c r="H28" s="22">
        <f>SUM(F28:G28)</f>
        <v>7</v>
      </c>
      <c r="I28" s="74">
        <v>6</v>
      </c>
      <c r="J28" s="32">
        <v>0</v>
      </c>
      <c r="K28" s="49">
        <f>SUM(I28:J28)</f>
        <v>6</v>
      </c>
      <c r="L28" s="74">
        <v>5</v>
      </c>
      <c r="M28" s="32">
        <v>0</v>
      </c>
      <c r="N28" s="22">
        <f>+M28+L28</f>
        <v>5</v>
      </c>
      <c r="O28" s="74">
        <v>7</v>
      </c>
      <c r="P28" s="32">
        <v>0</v>
      </c>
      <c r="Q28" s="49">
        <f>SUM(O28:P28)</f>
        <v>7</v>
      </c>
      <c r="R28" s="74">
        <v>5</v>
      </c>
      <c r="S28" s="32">
        <v>0</v>
      </c>
      <c r="T28" s="49">
        <f>SUM(R28:S28)</f>
        <v>5</v>
      </c>
      <c r="U28" s="74">
        <v>6</v>
      </c>
      <c r="V28" s="32">
        <v>0</v>
      </c>
      <c r="W28" s="49">
        <f>SUM(U28:V28)</f>
        <v>6</v>
      </c>
      <c r="X28" s="74">
        <v>5</v>
      </c>
      <c r="Y28" s="32">
        <v>0</v>
      </c>
      <c r="Z28" s="49">
        <f>SUM(X28:Y28)</f>
        <v>5</v>
      </c>
      <c r="AA28" s="74">
        <v>8</v>
      </c>
      <c r="AB28" s="32">
        <v>0</v>
      </c>
      <c r="AC28" s="49">
        <f>SUM(AA28:AB28)</f>
        <v>8</v>
      </c>
      <c r="AD28" s="74">
        <v>2</v>
      </c>
      <c r="AE28" s="32">
        <v>0</v>
      </c>
      <c r="AF28" s="49">
        <f>SUM(AD28:AE28)</f>
        <v>2</v>
      </c>
      <c r="AG28" s="74">
        <v>5</v>
      </c>
      <c r="AH28" s="32">
        <v>0</v>
      </c>
      <c r="AI28" s="49">
        <f>SUM(AG28:AH28)</f>
        <v>5</v>
      </c>
      <c r="AJ28" s="74">
        <v>6</v>
      </c>
      <c r="AK28" s="32">
        <v>0</v>
      </c>
      <c r="AL28" s="49">
        <f>SUM(AJ28:AK28)</f>
        <v>6</v>
      </c>
      <c r="AM28" s="74">
        <v>5</v>
      </c>
      <c r="AN28" s="32">
        <v>0</v>
      </c>
      <c r="AO28" s="49">
        <f>SUM(AM28:AN28)</f>
        <v>5</v>
      </c>
      <c r="AP28" s="54">
        <f>+F28+I28+L28+O28+R28+U28+X28+AA28+AD28+AG28+AJ28+AM28</f>
        <v>67</v>
      </c>
      <c r="AQ28" s="27">
        <f>++G28+J28+M28+P28+S28+V28+Y28+AB28+AE28+AH28+AK28+AN28</f>
        <v>0</v>
      </c>
      <c r="AR28" s="49">
        <f>SUM(AP28:AQ28)</f>
        <v>67</v>
      </c>
      <c r="AS28" s="84"/>
      <c r="AT28" s="56"/>
      <c r="AU28" s="56"/>
      <c r="AV28" s="21"/>
      <c r="AW28" s="57" t="s">
        <v>18</v>
      </c>
      <c r="AX28" s="48"/>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85"/>
      <c r="CB28" s="85"/>
      <c r="CC28" s="85"/>
      <c r="CD28" s="85"/>
      <c r="CE28" s="85"/>
      <c r="CF28" s="85"/>
      <c r="CG28" s="85"/>
      <c r="CH28" s="85"/>
      <c r="CI28" s="85"/>
      <c r="CJ28" s="85"/>
      <c r="CK28" s="85"/>
      <c r="CL28" s="85"/>
      <c r="CM28" s="85"/>
      <c r="CN28" s="85"/>
      <c r="CO28" s="85"/>
      <c r="CP28" s="85"/>
      <c r="CQ28" s="85"/>
      <c r="CR28" s="85"/>
      <c r="CS28" s="85"/>
      <c r="CT28" s="85"/>
      <c r="CU28" s="8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row>
    <row r="29" spans="1:145" ht="15" customHeight="1" thickBot="1">
      <c r="A29" s="33"/>
      <c r="B29" s="24" t="s">
        <v>87</v>
      </c>
      <c r="C29" s="30"/>
      <c r="D29" s="30"/>
      <c r="E29" s="58"/>
      <c r="F29" s="74">
        <v>1</v>
      </c>
      <c r="G29" s="32">
        <v>0</v>
      </c>
      <c r="H29" s="22">
        <f>SUM(F29:G29)</f>
        <v>1</v>
      </c>
      <c r="I29" s="74">
        <v>0</v>
      </c>
      <c r="J29" s="32">
        <v>0</v>
      </c>
      <c r="K29" s="49">
        <f>SUM(I29:J29)</f>
        <v>0</v>
      </c>
      <c r="L29" s="74">
        <v>0</v>
      </c>
      <c r="M29" s="32">
        <v>0</v>
      </c>
      <c r="N29" s="22">
        <f>+M29+L29</f>
        <v>0</v>
      </c>
      <c r="O29" s="74">
        <v>1</v>
      </c>
      <c r="P29" s="32">
        <v>0</v>
      </c>
      <c r="Q29" s="49">
        <f>SUM(O29:P29)</f>
        <v>1</v>
      </c>
      <c r="R29" s="74">
        <v>1</v>
      </c>
      <c r="S29" s="32">
        <v>0</v>
      </c>
      <c r="T29" s="49">
        <f>SUM(R29:S29)</f>
        <v>1</v>
      </c>
      <c r="U29" s="74">
        <v>1</v>
      </c>
      <c r="V29" s="32">
        <v>0</v>
      </c>
      <c r="W29" s="49">
        <f>SUM(U29:V29)</f>
        <v>1</v>
      </c>
      <c r="X29" s="74">
        <v>0</v>
      </c>
      <c r="Y29" s="32">
        <v>0</v>
      </c>
      <c r="Z29" s="49">
        <f>SUM(X29:Y29)</f>
        <v>0</v>
      </c>
      <c r="AA29" s="74">
        <v>0</v>
      </c>
      <c r="AB29" s="32">
        <v>0</v>
      </c>
      <c r="AC29" s="49">
        <f>SUM(AA29:AB29)</f>
        <v>0</v>
      </c>
      <c r="AD29" s="74">
        <v>1</v>
      </c>
      <c r="AE29" s="32">
        <v>0</v>
      </c>
      <c r="AF29" s="49">
        <f>SUM(AD29:AE29)</f>
        <v>1</v>
      </c>
      <c r="AG29" s="74">
        <v>0</v>
      </c>
      <c r="AH29" s="32">
        <v>0</v>
      </c>
      <c r="AI29" s="49">
        <f>SUM(AG29:AH29)</f>
        <v>0</v>
      </c>
      <c r="AJ29" s="74">
        <v>0</v>
      </c>
      <c r="AK29" s="32">
        <v>0</v>
      </c>
      <c r="AL29" s="49">
        <f>SUM(AJ29:AK29)</f>
        <v>0</v>
      </c>
      <c r="AM29" s="74">
        <v>0</v>
      </c>
      <c r="AN29" s="32">
        <v>0</v>
      </c>
      <c r="AO29" s="49">
        <f>SUM(AM29:AN29)</f>
        <v>0</v>
      </c>
      <c r="AP29" s="61">
        <f>+F29+I29+L29+O29+R29+U29+X29+AA29+AD29+AG29+AJ29+AM29</f>
        <v>5</v>
      </c>
      <c r="AQ29" s="62">
        <f>++G29+J29+M29+P29+S29+V29+Y29+AB29+AE29+AH29+AK29+AN29</f>
        <v>0</v>
      </c>
      <c r="AR29" s="49">
        <f>SUM(AP29:AQ29)</f>
        <v>5</v>
      </c>
      <c r="AS29" s="86"/>
      <c r="AT29" s="87"/>
      <c r="AU29" s="65"/>
      <c r="AV29" s="30"/>
      <c r="AW29" s="88" t="s">
        <v>88</v>
      </c>
      <c r="AX29" s="48"/>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row>
    <row r="30" spans="1:145" ht="15.75" customHeight="1" thickBot="1">
      <c r="A30" s="33"/>
      <c r="B30" s="5"/>
      <c r="C30" s="5"/>
      <c r="D30" s="5"/>
      <c r="E30" s="5"/>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2"/>
      <c r="AQ30" s="22"/>
      <c r="AR30" s="26"/>
      <c r="AS30" s="46"/>
      <c r="AT30" s="46"/>
      <c r="AU30" s="46"/>
      <c r="AV30" s="46"/>
      <c r="AW30" s="46"/>
      <c r="AX30" s="48"/>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row>
    <row r="31" spans="1:145" ht="15.75" customHeight="1" thickBot="1">
      <c r="A31" s="11" t="s">
        <v>33</v>
      </c>
      <c r="B31" s="5"/>
      <c r="C31" s="5"/>
      <c r="D31" s="5"/>
      <c r="E31" s="5"/>
      <c r="F31" s="80">
        <f aca="true" t="shared" si="15" ref="F31:AR31">SUM(F32:F33)</f>
        <v>4</v>
      </c>
      <c r="G31" s="81">
        <f t="shared" si="15"/>
        <v>0</v>
      </c>
      <c r="H31" s="25">
        <f t="shared" si="15"/>
        <v>4</v>
      </c>
      <c r="I31" s="80">
        <f t="shared" si="15"/>
        <v>11</v>
      </c>
      <c r="J31" s="81">
        <f t="shared" si="15"/>
        <v>1</v>
      </c>
      <c r="K31" s="25">
        <f t="shared" si="15"/>
        <v>12</v>
      </c>
      <c r="L31" s="80">
        <f t="shared" si="15"/>
        <v>33</v>
      </c>
      <c r="M31" s="81">
        <f t="shared" si="15"/>
        <v>1</v>
      </c>
      <c r="N31" s="25">
        <f t="shared" si="15"/>
        <v>34</v>
      </c>
      <c r="O31" s="80">
        <f t="shared" si="15"/>
        <v>-7</v>
      </c>
      <c r="P31" s="81">
        <f t="shared" si="15"/>
        <v>0</v>
      </c>
      <c r="Q31" s="25">
        <f t="shared" si="15"/>
        <v>-7</v>
      </c>
      <c r="R31" s="80">
        <f t="shared" si="15"/>
        <v>16</v>
      </c>
      <c r="S31" s="81">
        <f t="shared" si="15"/>
        <v>6</v>
      </c>
      <c r="T31" s="25">
        <f t="shared" si="15"/>
        <v>22</v>
      </c>
      <c r="U31" s="80">
        <f t="shared" si="15"/>
        <v>2</v>
      </c>
      <c r="V31" s="81">
        <f t="shared" si="15"/>
        <v>2</v>
      </c>
      <c r="W31" s="25">
        <f t="shared" si="15"/>
        <v>4</v>
      </c>
      <c r="X31" s="80">
        <f t="shared" si="15"/>
        <v>-5</v>
      </c>
      <c r="Y31" s="81">
        <f t="shared" si="15"/>
        <v>5</v>
      </c>
      <c r="Z31" s="25">
        <f t="shared" si="15"/>
        <v>0</v>
      </c>
      <c r="AA31" s="80">
        <f t="shared" si="15"/>
        <v>2</v>
      </c>
      <c r="AB31" s="81">
        <f t="shared" si="15"/>
        <v>6</v>
      </c>
      <c r="AC31" s="25">
        <f t="shared" si="15"/>
        <v>8</v>
      </c>
      <c r="AD31" s="80">
        <f t="shared" si="15"/>
        <v>-2</v>
      </c>
      <c r="AE31" s="81">
        <f t="shared" si="15"/>
        <v>5</v>
      </c>
      <c r="AF31" s="25">
        <f t="shared" si="15"/>
        <v>3</v>
      </c>
      <c r="AG31" s="80">
        <f t="shared" si="15"/>
        <v>-3</v>
      </c>
      <c r="AH31" s="81">
        <f t="shared" si="15"/>
        <v>7</v>
      </c>
      <c r="AI31" s="25">
        <f t="shared" si="15"/>
        <v>4</v>
      </c>
      <c r="AJ31" s="80">
        <f t="shared" si="15"/>
        <v>-6</v>
      </c>
      <c r="AK31" s="81">
        <f t="shared" si="15"/>
        <v>14</v>
      </c>
      <c r="AL31" s="25">
        <f t="shared" si="15"/>
        <v>8</v>
      </c>
      <c r="AM31" s="80">
        <f>SUM(AM32:AM33)</f>
        <v>-2</v>
      </c>
      <c r="AN31" s="81">
        <f>SUM(AN32:AN33)</f>
        <v>-1</v>
      </c>
      <c r="AO31" s="25">
        <f>SUM(AO32:AO33)</f>
        <v>-3</v>
      </c>
      <c r="AP31" s="80">
        <f t="shared" si="15"/>
        <v>43</v>
      </c>
      <c r="AQ31" s="81">
        <f t="shared" si="15"/>
        <v>46</v>
      </c>
      <c r="AR31" s="83">
        <f t="shared" si="15"/>
        <v>89</v>
      </c>
      <c r="AS31" s="47"/>
      <c r="AT31" s="47"/>
      <c r="AU31" s="47"/>
      <c r="AW31" s="47" t="s">
        <v>54</v>
      </c>
      <c r="AX31" s="48"/>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row>
    <row r="32" spans="1:155" ht="15" customHeight="1">
      <c r="A32" s="33"/>
      <c r="B32" s="20" t="s">
        <v>89</v>
      </c>
      <c r="C32" s="21"/>
      <c r="D32" s="21"/>
      <c r="E32" s="51"/>
      <c r="F32" s="74">
        <v>-28</v>
      </c>
      <c r="G32" s="32">
        <v>-6</v>
      </c>
      <c r="H32" s="22">
        <f>SUM(F32:G32)</f>
        <v>-34</v>
      </c>
      <c r="I32" s="74">
        <v>7</v>
      </c>
      <c r="J32" s="32">
        <v>0</v>
      </c>
      <c r="K32" s="49">
        <f>SUM(I32:J32)</f>
        <v>7</v>
      </c>
      <c r="L32" s="74">
        <v>35</v>
      </c>
      <c r="M32" s="32">
        <v>1</v>
      </c>
      <c r="N32" s="22">
        <f>+M32+L32</f>
        <v>36</v>
      </c>
      <c r="O32" s="74">
        <v>-5</v>
      </c>
      <c r="P32" s="32">
        <v>0</v>
      </c>
      <c r="Q32" s="49">
        <f>SUM(O32:P32)</f>
        <v>-5</v>
      </c>
      <c r="R32" s="74">
        <v>11</v>
      </c>
      <c r="S32" s="32">
        <v>6</v>
      </c>
      <c r="T32" s="49">
        <f>SUM(R32:S32)</f>
        <v>17</v>
      </c>
      <c r="U32" s="74">
        <v>4</v>
      </c>
      <c r="V32" s="32">
        <v>4</v>
      </c>
      <c r="W32" s="49">
        <f>SUM(U32:V32)</f>
        <v>8</v>
      </c>
      <c r="X32" s="74">
        <v>-7</v>
      </c>
      <c r="Y32" s="32">
        <v>4</v>
      </c>
      <c r="Z32" s="49">
        <f>SUM(X32:Y32)</f>
        <v>-3</v>
      </c>
      <c r="AA32" s="74">
        <v>3</v>
      </c>
      <c r="AB32" s="32">
        <v>5</v>
      </c>
      <c r="AC32" s="49">
        <f>SUM(AA32:AB32)</f>
        <v>8</v>
      </c>
      <c r="AD32" s="74">
        <v>-4</v>
      </c>
      <c r="AE32" s="32">
        <v>5</v>
      </c>
      <c r="AF32" s="49">
        <f>SUM(AD32:AE32)</f>
        <v>1</v>
      </c>
      <c r="AG32" s="74">
        <v>-7</v>
      </c>
      <c r="AH32" s="32">
        <v>7</v>
      </c>
      <c r="AI32" s="49">
        <f>SUM(AG32:AH32)</f>
        <v>0</v>
      </c>
      <c r="AJ32" s="74">
        <v>-9</v>
      </c>
      <c r="AK32" s="32">
        <v>6</v>
      </c>
      <c r="AL32" s="49">
        <f>SUM(AJ32:AK32)</f>
        <v>-3</v>
      </c>
      <c r="AM32" s="74">
        <v>5</v>
      </c>
      <c r="AN32" s="32">
        <v>0</v>
      </c>
      <c r="AO32" s="49">
        <f>SUM(AM32:AN32)</f>
        <v>5</v>
      </c>
      <c r="AP32" s="54">
        <f>+F32+I32+L32+O32+R32+U32+X32+AA32+AD32+AG32+AJ32+AM32</f>
        <v>5</v>
      </c>
      <c r="AQ32" s="27">
        <f>++G32+J32+M32+P32+S32+V32+Y32+AB32+AE32+AH32+AK32+AN32</f>
        <v>32</v>
      </c>
      <c r="AR32" s="49">
        <f>SUM(AP32:AQ32)</f>
        <v>37</v>
      </c>
      <c r="AS32" s="56"/>
      <c r="AT32" s="56"/>
      <c r="AU32" s="21"/>
      <c r="AV32" s="56"/>
      <c r="AW32" s="57" t="s">
        <v>90</v>
      </c>
      <c r="AX32" s="48"/>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row>
    <row r="33" spans="1:145" ht="15.75" customHeight="1" thickBot="1">
      <c r="A33" s="33"/>
      <c r="B33" s="24" t="s">
        <v>91</v>
      </c>
      <c r="C33" s="30"/>
      <c r="D33" s="30"/>
      <c r="E33" s="58"/>
      <c r="F33" s="59">
        <v>32</v>
      </c>
      <c r="G33" s="60">
        <v>6</v>
      </c>
      <c r="H33" s="93">
        <f>SUM(F33:G33)</f>
        <v>38</v>
      </c>
      <c r="I33" s="59">
        <v>4</v>
      </c>
      <c r="J33" s="60">
        <v>1</v>
      </c>
      <c r="K33" s="175">
        <f>SUM(I33:J33)</f>
        <v>5</v>
      </c>
      <c r="L33" s="59">
        <v>-2</v>
      </c>
      <c r="M33" s="60">
        <v>0</v>
      </c>
      <c r="N33" s="93">
        <f>+M33+L33</f>
        <v>-2</v>
      </c>
      <c r="O33" s="59">
        <v>-2</v>
      </c>
      <c r="P33" s="60">
        <v>0</v>
      </c>
      <c r="Q33" s="175">
        <f>SUM(O33:P33)</f>
        <v>-2</v>
      </c>
      <c r="R33" s="59">
        <v>5</v>
      </c>
      <c r="S33" s="60">
        <v>0</v>
      </c>
      <c r="T33" s="175">
        <f>SUM(R33:S33)</f>
        <v>5</v>
      </c>
      <c r="U33" s="59">
        <v>-2</v>
      </c>
      <c r="V33" s="60">
        <v>-2</v>
      </c>
      <c r="W33" s="175">
        <f>SUM(U33:V33)</f>
        <v>-4</v>
      </c>
      <c r="X33" s="59">
        <v>2</v>
      </c>
      <c r="Y33" s="60">
        <v>1</v>
      </c>
      <c r="Z33" s="175">
        <f>SUM(X33:Y33)</f>
        <v>3</v>
      </c>
      <c r="AA33" s="59">
        <v>-1</v>
      </c>
      <c r="AB33" s="60">
        <v>1</v>
      </c>
      <c r="AC33" s="175">
        <f>SUM(AA33:AB33)</f>
        <v>0</v>
      </c>
      <c r="AD33" s="59">
        <v>2</v>
      </c>
      <c r="AE33" s="60">
        <v>0</v>
      </c>
      <c r="AF33" s="175">
        <f>SUM(AD33:AE33)</f>
        <v>2</v>
      </c>
      <c r="AG33" s="59">
        <v>4</v>
      </c>
      <c r="AH33" s="60">
        <v>0</v>
      </c>
      <c r="AI33" s="175">
        <f>SUM(AG33:AH33)</f>
        <v>4</v>
      </c>
      <c r="AJ33" s="59">
        <v>3</v>
      </c>
      <c r="AK33" s="60">
        <v>8</v>
      </c>
      <c r="AL33" s="175">
        <f>SUM(AJ33:AK33)</f>
        <v>11</v>
      </c>
      <c r="AM33" s="59">
        <v>-7</v>
      </c>
      <c r="AN33" s="60">
        <v>-1</v>
      </c>
      <c r="AO33" s="175">
        <f>SUM(AM33:AN33)</f>
        <v>-8</v>
      </c>
      <c r="AP33" s="61">
        <f>+F33+I33+L33+O33+R33+U33+X33+AA33+AD33+AG33+AJ33+AM33</f>
        <v>38</v>
      </c>
      <c r="AQ33" s="62">
        <f>++G33+J33+M33+P33+S33+V33+Y33+AB33+AE33+AH33+AK33+AN33</f>
        <v>14</v>
      </c>
      <c r="AR33" s="175">
        <f>SUM(AP33:AQ33)</f>
        <v>52</v>
      </c>
      <c r="AS33" s="65"/>
      <c r="AT33" s="65"/>
      <c r="AU33" s="65"/>
      <c r="AV33" s="30"/>
      <c r="AW33" s="66" t="s">
        <v>92</v>
      </c>
      <c r="AX33" s="48"/>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row>
    <row r="34" spans="1:145" ht="15.75" customHeight="1" thickBot="1">
      <c r="A34" s="33"/>
      <c r="B34" s="5"/>
      <c r="C34" s="5"/>
      <c r="D34" s="5"/>
      <c r="E34" s="5"/>
      <c r="F34" s="124" t="s">
        <v>93</v>
      </c>
      <c r="G34" s="124"/>
      <c r="H34" s="124"/>
      <c r="I34" s="165" t="s">
        <v>94</v>
      </c>
      <c r="J34" s="124"/>
      <c r="K34" s="124"/>
      <c r="L34" s="165" t="s">
        <v>95</v>
      </c>
      <c r="M34" s="124"/>
      <c r="N34" s="124"/>
      <c r="O34" s="165" t="s">
        <v>63</v>
      </c>
      <c r="P34" s="124"/>
      <c r="Q34" s="124"/>
      <c r="R34" s="165" t="s">
        <v>96</v>
      </c>
      <c r="S34" s="165"/>
      <c r="T34" s="165"/>
      <c r="U34" s="165" t="s">
        <v>97</v>
      </c>
      <c r="V34" s="124"/>
      <c r="W34" s="124"/>
      <c r="X34" s="165" t="s">
        <v>98</v>
      </c>
      <c r="Y34" s="124"/>
      <c r="Z34" s="124"/>
      <c r="AA34" s="165" t="s">
        <v>99</v>
      </c>
      <c r="AB34" s="124"/>
      <c r="AC34" s="124"/>
      <c r="AD34" s="165" t="s">
        <v>100</v>
      </c>
      <c r="AE34" s="124"/>
      <c r="AF34" s="124"/>
      <c r="AG34" s="165" t="s">
        <v>101</v>
      </c>
      <c r="AH34" s="124"/>
      <c r="AI34" s="124"/>
      <c r="AJ34" s="165" t="s">
        <v>102</v>
      </c>
      <c r="AK34" s="165"/>
      <c r="AL34" s="165"/>
      <c r="AM34" s="165" t="s">
        <v>103</v>
      </c>
      <c r="AN34" s="165"/>
      <c r="AO34" s="165"/>
      <c r="AP34" s="165" t="s">
        <v>103</v>
      </c>
      <c r="AQ34" s="165"/>
      <c r="AR34" s="165"/>
      <c r="AS34" s="46"/>
      <c r="AT34" s="46"/>
      <c r="AU34" s="46"/>
      <c r="AV34" s="46"/>
      <c r="AW34" s="46"/>
      <c r="AX34" s="48"/>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row>
    <row r="35" spans="1:145" ht="15.75" customHeight="1" thickBot="1">
      <c r="A35" s="89" t="s">
        <v>104</v>
      </c>
      <c r="B35" s="19"/>
      <c r="C35" s="19"/>
      <c r="D35" s="19"/>
      <c r="E35" s="90"/>
      <c r="F35" s="80">
        <f>+F11+F13-F17-F27-F31</f>
        <v>775</v>
      </c>
      <c r="G35" s="81">
        <f>+G11+G13-G17-G27-G31</f>
        <v>6</v>
      </c>
      <c r="H35" s="83">
        <f>SUM(F35:G35)</f>
        <v>781</v>
      </c>
      <c r="I35" s="80">
        <f>+I11+I13-I17-I27-I31</f>
        <v>1401</v>
      </c>
      <c r="J35" s="81">
        <f>+J11+J13-J17-J27-J31</f>
        <v>8</v>
      </c>
      <c r="K35" s="83">
        <f>SUM(I35:J35)</f>
        <v>1409</v>
      </c>
      <c r="L35" s="80">
        <f>+L11+L13-L17-L27-L31</f>
        <v>1695</v>
      </c>
      <c r="M35" s="81">
        <f>+M11+M13-M17-M27-M31</f>
        <v>22</v>
      </c>
      <c r="N35" s="83">
        <f>SUM(L35:M35)</f>
        <v>1717</v>
      </c>
      <c r="O35" s="80">
        <f>+O11+O13-O17-O27-O31</f>
        <v>1675</v>
      </c>
      <c r="P35" s="81">
        <f>+P11+P13-P17-P27-P31</f>
        <v>70</v>
      </c>
      <c r="Q35" s="83">
        <f>SUM(O35:P35)</f>
        <v>1745</v>
      </c>
      <c r="R35" s="80">
        <f>+R11+R13-R17-R27-R31</f>
        <v>1562</v>
      </c>
      <c r="S35" s="81">
        <f>+S11+S13-S17-S27-S31</f>
        <v>67</v>
      </c>
      <c r="T35" s="83">
        <f>SUM(R35:S35)</f>
        <v>1629</v>
      </c>
      <c r="U35" s="80">
        <f>+U11+U13-U17-U27-U31</f>
        <v>1462</v>
      </c>
      <c r="V35" s="81">
        <f>+V11+V13-V17-V27-V31</f>
        <v>62</v>
      </c>
      <c r="W35" s="83">
        <f>SUM(U35:V35)</f>
        <v>1524</v>
      </c>
      <c r="X35" s="80">
        <f>+X11+X13-X17-X27-X31</f>
        <v>1337</v>
      </c>
      <c r="Y35" s="81">
        <f>+Y11+Y13-Y17-Y27-Y31</f>
        <v>54</v>
      </c>
      <c r="Z35" s="83">
        <f>SUM(X35:Y35)</f>
        <v>1391</v>
      </c>
      <c r="AA35" s="80">
        <f>+AA11+AA13-AA17-AA27-AA31</f>
        <v>1190</v>
      </c>
      <c r="AB35" s="81">
        <f>+AB11+AB13-AB17-AB27-AB31</f>
        <v>47</v>
      </c>
      <c r="AC35" s="83">
        <f>SUM(AA35:AB35)</f>
        <v>1237</v>
      </c>
      <c r="AD35" s="80">
        <f>+AD11+AD13-AD17-AD27-AD31</f>
        <v>1011</v>
      </c>
      <c r="AE35" s="81">
        <f>+AE11+AE13-AE17-AE27-AE31</f>
        <v>41</v>
      </c>
      <c r="AF35" s="83">
        <f>SUM(AD35:AE35)</f>
        <v>1052</v>
      </c>
      <c r="AG35" s="80">
        <f>+AG11+AG13-AG17-AG27-AG31</f>
        <v>840</v>
      </c>
      <c r="AH35" s="81">
        <f>+AH11+AH13-AH17-AH27-AH31</f>
        <v>34</v>
      </c>
      <c r="AI35" s="83">
        <f>SUM(AG35:AH35)</f>
        <v>874</v>
      </c>
      <c r="AJ35" s="80">
        <f>+AJ11+AJ13-AJ17-AJ27-AJ31</f>
        <v>650</v>
      </c>
      <c r="AK35" s="81">
        <f>+AK11+AK13-AK17-AK27-AK31</f>
        <v>21</v>
      </c>
      <c r="AL35" s="83">
        <f>SUM(AJ35:AK35)</f>
        <v>671</v>
      </c>
      <c r="AM35" s="80">
        <f>+AM11+AM13-AM17-AM27-AM31</f>
        <v>488</v>
      </c>
      <c r="AN35" s="81">
        <f>+AN11+AN13-AN17-AN27-AN31</f>
        <v>19</v>
      </c>
      <c r="AO35" s="83">
        <f>SUM(AM35:AN35)</f>
        <v>507</v>
      </c>
      <c r="AP35" s="80">
        <f>+AP11+AP13-AP17-AP27-AP31</f>
        <v>488.2350000000001</v>
      </c>
      <c r="AQ35" s="81">
        <f>+AQ11+AQ13-AQ17-AQ27-AQ31</f>
        <v>19</v>
      </c>
      <c r="AR35" s="83">
        <f>SUM(AP35:AQ35)</f>
        <v>507.2350000000001</v>
      </c>
      <c r="AS35" s="91"/>
      <c r="AT35" s="91"/>
      <c r="AU35" s="91"/>
      <c r="AV35" s="25"/>
      <c r="AW35" s="91" t="s">
        <v>105</v>
      </c>
      <c r="AX35" s="9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row>
    <row r="36" spans="1:145" ht="15.75" customHeight="1" thickBot="1">
      <c r="A36" s="33"/>
      <c r="B36" s="5"/>
      <c r="C36" s="5"/>
      <c r="D36" s="5"/>
      <c r="E36" s="5"/>
      <c r="F36" s="93"/>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46"/>
      <c r="AT36" s="46"/>
      <c r="AU36" s="46"/>
      <c r="AV36" s="46"/>
      <c r="AW36" s="46"/>
      <c r="AX36" s="48"/>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row>
    <row r="37" spans="1:145" ht="15.75" customHeight="1" thickBot="1">
      <c r="A37" s="11" t="s">
        <v>64</v>
      </c>
      <c r="B37" s="5"/>
      <c r="C37" s="5"/>
      <c r="D37" s="5"/>
      <c r="E37" s="5"/>
      <c r="F37" s="94">
        <f>SUM(F38:F39)</f>
        <v>775</v>
      </c>
      <c r="G37" s="82">
        <f>SUM(G38:G39)</f>
        <v>6</v>
      </c>
      <c r="H37" s="25">
        <f>+SUM(F37:G37)</f>
        <v>781</v>
      </c>
      <c r="I37" s="94">
        <f>SUM(I38:I39)</f>
        <v>1401</v>
      </c>
      <c r="J37" s="82">
        <f>SUM(J38:J39)</f>
        <v>8</v>
      </c>
      <c r="K37" s="174">
        <f>+SUM(I37:J37)</f>
        <v>1409</v>
      </c>
      <c r="L37" s="94">
        <f>SUM(L38:L39)</f>
        <v>1695</v>
      </c>
      <c r="M37" s="82">
        <f>SUM(M38:M39)</f>
        <v>22</v>
      </c>
      <c r="N37" s="25">
        <f>SUM(N38:N39)</f>
        <v>1717</v>
      </c>
      <c r="O37" s="94">
        <f>SUM(O38:O39)</f>
        <v>1675</v>
      </c>
      <c r="P37" s="82">
        <f>SUM(P38:P39)</f>
        <v>70</v>
      </c>
      <c r="Q37" s="174">
        <f>+SUM(O37:P37)</f>
        <v>1745</v>
      </c>
      <c r="R37" s="94">
        <f>SUM(R38:R39)</f>
        <v>1562</v>
      </c>
      <c r="S37" s="82">
        <f>SUM(S38:S39)</f>
        <v>67</v>
      </c>
      <c r="T37" s="174">
        <f>+SUM(R37:S37)</f>
        <v>1629</v>
      </c>
      <c r="U37" s="94">
        <f>SUM(U38:U39)</f>
        <v>1462</v>
      </c>
      <c r="V37" s="82">
        <f>SUM(V38:V39)</f>
        <v>62</v>
      </c>
      <c r="W37" s="174">
        <f>+SUM(U37:V37)</f>
        <v>1524</v>
      </c>
      <c r="X37" s="94">
        <f>SUM(X38:X39)</f>
        <v>1337</v>
      </c>
      <c r="Y37" s="82">
        <f>SUM(Y38:Y39)</f>
        <v>54</v>
      </c>
      <c r="Z37" s="174">
        <f>+SUM(X37:Y37)</f>
        <v>1391</v>
      </c>
      <c r="AA37" s="94">
        <f>SUM(AA38:AA39)</f>
        <v>1190</v>
      </c>
      <c r="AB37" s="82">
        <f>SUM(AB38:AB39)</f>
        <v>47</v>
      </c>
      <c r="AC37" s="174">
        <f>+SUM(AA37:AB37)</f>
        <v>1237</v>
      </c>
      <c r="AD37" s="94">
        <f>SUM(AD38:AD39)</f>
        <v>1011</v>
      </c>
      <c r="AE37" s="82">
        <f>SUM(AE38:AE39)</f>
        <v>41</v>
      </c>
      <c r="AF37" s="174">
        <f>+SUM(AD37:AE37)</f>
        <v>1052</v>
      </c>
      <c r="AG37" s="94">
        <f>SUM(AG38:AG39)</f>
        <v>840</v>
      </c>
      <c r="AH37" s="82">
        <f>SUM(AH38:AH39)</f>
        <v>34</v>
      </c>
      <c r="AI37" s="174">
        <f>+SUM(AG37:AH37)</f>
        <v>874</v>
      </c>
      <c r="AJ37" s="94">
        <f>SUM(AJ38:AJ39)</f>
        <v>650</v>
      </c>
      <c r="AK37" s="82">
        <f>SUM(AK38:AK39)</f>
        <v>21</v>
      </c>
      <c r="AL37" s="174">
        <f>+SUM(AJ37:AK37)</f>
        <v>671</v>
      </c>
      <c r="AM37" s="94">
        <f>SUM(AM38:AM39)</f>
        <v>488</v>
      </c>
      <c r="AN37" s="82">
        <f>SUM(AN38:AN39)</f>
        <v>19</v>
      </c>
      <c r="AO37" s="174">
        <f>+SUM(AM37:AN37)</f>
        <v>507</v>
      </c>
      <c r="AP37" s="94">
        <f>SUM(AP38:AP39)</f>
        <v>488</v>
      </c>
      <c r="AQ37" s="82">
        <f>SUM(AQ38:AQ39)</f>
        <v>19</v>
      </c>
      <c r="AR37" s="174">
        <f>+SUM(AP37:AQ37)</f>
        <v>507</v>
      </c>
      <c r="AS37" s="47"/>
      <c r="AT37" s="47"/>
      <c r="AU37" s="47"/>
      <c r="AV37" s="47"/>
      <c r="AW37" s="47" t="s">
        <v>106</v>
      </c>
      <c r="AX37" s="48"/>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row>
    <row r="38" spans="1:145" ht="15" customHeight="1">
      <c r="A38" s="33"/>
      <c r="B38" s="20" t="s">
        <v>11</v>
      </c>
      <c r="C38" s="21"/>
      <c r="D38" s="21"/>
      <c r="E38" s="51"/>
      <c r="F38" s="74">
        <f>511+14+1</f>
        <v>526</v>
      </c>
      <c r="G38" s="32">
        <v>6</v>
      </c>
      <c r="H38" s="22">
        <f>SUM(F38:G38)</f>
        <v>532</v>
      </c>
      <c r="I38" s="74">
        <f>1084+25+1</f>
        <v>1110</v>
      </c>
      <c r="J38" s="32">
        <v>7</v>
      </c>
      <c r="K38" s="49">
        <f>SUM(I38:J38)</f>
        <v>1117</v>
      </c>
      <c r="L38" s="74">
        <f>+L35-L39</f>
        <v>1403</v>
      </c>
      <c r="M38" s="32">
        <v>22</v>
      </c>
      <c r="N38" s="22">
        <f>+M38+L38</f>
        <v>1425</v>
      </c>
      <c r="O38" s="74">
        <f>+O35-O39</f>
        <v>1361</v>
      </c>
      <c r="P38" s="32">
        <v>67</v>
      </c>
      <c r="Q38" s="49">
        <f>SUM(O38:P38)</f>
        <v>1428</v>
      </c>
      <c r="R38" s="74">
        <v>1297</v>
      </c>
      <c r="S38" s="32">
        <v>64</v>
      </c>
      <c r="T38" s="49">
        <f>SUM(R38:S38)</f>
        <v>1361</v>
      </c>
      <c r="U38" s="74">
        <v>1213</v>
      </c>
      <c r="V38" s="32">
        <v>60</v>
      </c>
      <c r="W38" s="49">
        <f>SUM(U38:V38)</f>
        <v>1273</v>
      </c>
      <c r="X38" s="74">
        <v>1101</v>
      </c>
      <c r="Y38" s="32">
        <v>53</v>
      </c>
      <c r="Z38" s="49">
        <f>SUM(X38:Y38)</f>
        <v>1154</v>
      </c>
      <c r="AA38" s="74">
        <v>948</v>
      </c>
      <c r="AB38" s="32">
        <v>46</v>
      </c>
      <c r="AC38" s="49">
        <f>SUM(AA38:AB38)</f>
        <v>994</v>
      </c>
      <c r="AD38" s="74">
        <v>769</v>
      </c>
      <c r="AE38" s="32">
        <v>41</v>
      </c>
      <c r="AF38" s="49">
        <f>SUM(AD38:AE38)</f>
        <v>810</v>
      </c>
      <c r="AG38" s="74">
        <v>610</v>
      </c>
      <c r="AH38" s="32">
        <v>34</v>
      </c>
      <c r="AI38" s="49">
        <f>SUM(AG38:AH38)</f>
        <v>644</v>
      </c>
      <c r="AJ38" s="74">
        <v>463</v>
      </c>
      <c r="AK38" s="32">
        <v>21</v>
      </c>
      <c r="AL38" s="49">
        <f>SUM(AJ38:AK38)</f>
        <v>484</v>
      </c>
      <c r="AM38" s="74">
        <v>303</v>
      </c>
      <c r="AN38" s="32">
        <v>19</v>
      </c>
      <c r="AO38" s="49">
        <f>SUM(AM38:AN38)</f>
        <v>322</v>
      </c>
      <c r="AP38" s="74">
        <v>303</v>
      </c>
      <c r="AQ38" s="32">
        <v>19</v>
      </c>
      <c r="AR38" s="28">
        <f>SUM(AP38:AQ38)</f>
        <v>322</v>
      </c>
      <c r="AS38" s="56"/>
      <c r="AT38" s="56"/>
      <c r="AU38" s="56"/>
      <c r="AV38" s="56"/>
      <c r="AW38" s="57" t="s">
        <v>12</v>
      </c>
      <c r="AX38" s="48"/>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row>
    <row r="39" spans="1:145" ht="15.75" customHeight="1" thickBot="1">
      <c r="A39" s="33"/>
      <c r="B39" s="24" t="s">
        <v>13</v>
      </c>
      <c r="C39" s="30"/>
      <c r="D39" s="30"/>
      <c r="E39" s="58"/>
      <c r="F39" s="74">
        <f>+F35-F38</f>
        <v>249</v>
      </c>
      <c r="G39" s="32">
        <v>0</v>
      </c>
      <c r="H39" s="22">
        <f>SUM(F39:G39)</f>
        <v>249</v>
      </c>
      <c r="I39" s="74">
        <f>+I35-I38</f>
        <v>291</v>
      </c>
      <c r="J39" s="32">
        <v>1</v>
      </c>
      <c r="K39" s="49">
        <f>SUM(I39:J39)</f>
        <v>292</v>
      </c>
      <c r="L39" s="74">
        <v>292</v>
      </c>
      <c r="M39" s="32">
        <v>0</v>
      </c>
      <c r="N39" s="22">
        <f>+M39+L39</f>
        <v>292</v>
      </c>
      <c r="O39" s="74">
        <v>314</v>
      </c>
      <c r="P39" s="32">
        <v>3</v>
      </c>
      <c r="Q39" s="49">
        <f>SUM(O39:P39)</f>
        <v>317</v>
      </c>
      <c r="R39" s="74">
        <v>265</v>
      </c>
      <c r="S39" s="32">
        <v>3</v>
      </c>
      <c r="T39" s="49">
        <f>SUM(R39:S39)</f>
        <v>268</v>
      </c>
      <c r="U39" s="74">
        <v>249</v>
      </c>
      <c r="V39" s="32">
        <v>2</v>
      </c>
      <c r="W39" s="49">
        <f>SUM(U39:V39)</f>
        <v>251</v>
      </c>
      <c r="X39" s="74">
        <v>236</v>
      </c>
      <c r="Y39" s="32">
        <v>1</v>
      </c>
      <c r="Z39" s="49">
        <f>SUM(X39:Y39)</f>
        <v>237</v>
      </c>
      <c r="AA39" s="74">
        <v>242</v>
      </c>
      <c r="AB39" s="32">
        <v>1</v>
      </c>
      <c r="AC39" s="49">
        <f>SUM(AA39:AB39)</f>
        <v>243</v>
      </c>
      <c r="AD39" s="74">
        <v>242</v>
      </c>
      <c r="AE39" s="32">
        <v>0</v>
      </c>
      <c r="AF39" s="49">
        <f>SUM(AD39:AE39)</f>
        <v>242</v>
      </c>
      <c r="AG39" s="74">
        <v>230</v>
      </c>
      <c r="AH39" s="32">
        <v>0</v>
      </c>
      <c r="AI39" s="49">
        <f>SUM(AG39:AH39)</f>
        <v>230</v>
      </c>
      <c r="AJ39" s="74">
        <v>187</v>
      </c>
      <c r="AK39" s="32">
        <v>0</v>
      </c>
      <c r="AL39" s="49">
        <f>SUM(AJ39:AK39)</f>
        <v>187</v>
      </c>
      <c r="AM39" s="74">
        <f>488-303</f>
        <v>185</v>
      </c>
      <c r="AN39" s="32">
        <v>0</v>
      </c>
      <c r="AO39" s="49">
        <f>SUM(AM39:AN39)</f>
        <v>185</v>
      </c>
      <c r="AP39" s="74">
        <v>185</v>
      </c>
      <c r="AQ39" s="32">
        <v>0</v>
      </c>
      <c r="AR39" s="95">
        <f>SUM(AP39:AQ39)</f>
        <v>185</v>
      </c>
      <c r="AS39" s="65"/>
      <c r="AT39" s="65"/>
      <c r="AU39" s="65"/>
      <c r="AV39" s="65"/>
      <c r="AW39" s="66" t="s">
        <v>0</v>
      </c>
      <c r="AX39" s="48"/>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row>
    <row r="40" spans="1:145" ht="8.25" customHeight="1" thickBot="1">
      <c r="A40" s="33"/>
      <c r="B40" s="5"/>
      <c r="C40" s="5"/>
      <c r="D40" s="5"/>
      <c r="E40" s="5"/>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46"/>
      <c r="AT40" s="46"/>
      <c r="AU40" s="46"/>
      <c r="AV40" s="46"/>
      <c r="AW40" s="46"/>
      <c r="AX40" s="48"/>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row>
    <row r="41" spans="1:145" ht="15.75">
      <c r="A41" s="31" t="s">
        <v>107</v>
      </c>
      <c r="B41" s="37"/>
      <c r="C41" s="37"/>
      <c r="D41" s="9"/>
      <c r="E41" s="10"/>
      <c r="F41" s="29"/>
      <c r="G41" s="27"/>
      <c r="H41" s="96"/>
      <c r="I41" s="26"/>
      <c r="J41" s="27"/>
      <c r="K41" s="26"/>
      <c r="L41" s="29"/>
      <c r="M41" s="27"/>
      <c r="N41" s="96"/>
      <c r="O41" s="29"/>
      <c r="P41" s="27"/>
      <c r="Q41" s="96"/>
      <c r="R41" s="26"/>
      <c r="S41" s="27"/>
      <c r="T41" s="26"/>
      <c r="U41" s="29"/>
      <c r="V41" s="27"/>
      <c r="W41" s="96"/>
      <c r="X41" s="26"/>
      <c r="Y41" s="27"/>
      <c r="Z41" s="26"/>
      <c r="AA41" s="52"/>
      <c r="AB41" s="27"/>
      <c r="AC41" s="26"/>
      <c r="AD41" s="52"/>
      <c r="AE41" s="27"/>
      <c r="AF41" s="26"/>
      <c r="AG41" s="52"/>
      <c r="AH41" s="27"/>
      <c r="AI41" s="26"/>
      <c r="AJ41" s="52"/>
      <c r="AK41" s="27"/>
      <c r="AL41" s="26"/>
      <c r="AM41" s="52"/>
      <c r="AN41" s="27"/>
      <c r="AO41" s="26"/>
      <c r="AP41" s="29"/>
      <c r="AQ41" s="27"/>
      <c r="AR41" s="96"/>
      <c r="AS41" s="166" t="s">
        <v>108</v>
      </c>
      <c r="AT41" s="167"/>
      <c r="AU41" s="167"/>
      <c r="AV41" s="167"/>
      <c r="AW41" s="167"/>
      <c r="AX41" s="97"/>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row>
    <row r="42" spans="1:145" ht="15.75">
      <c r="A42" s="11" t="s">
        <v>109</v>
      </c>
      <c r="B42" s="41"/>
      <c r="C42" s="41"/>
      <c r="D42" s="5"/>
      <c r="E42" s="12"/>
      <c r="F42" s="98"/>
      <c r="G42" s="76"/>
      <c r="H42" s="49"/>
      <c r="I42" s="22"/>
      <c r="J42" s="76"/>
      <c r="K42" s="22"/>
      <c r="L42" s="98"/>
      <c r="M42" s="76"/>
      <c r="N42" s="49"/>
      <c r="O42" s="98"/>
      <c r="P42" s="76"/>
      <c r="Q42" s="49"/>
      <c r="R42" s="22"/>
      <c r="S42" s="76"/>
      <c r="T42" s="22"/>
      <c r="U42" s="98"/>
      <c r="V42" s="76"/>
      <c r="W42" s="49"/>
      <c r="X42" s="22"/>
      <c r="Y42" s="76"/>
      <c r="Z42" s="22"/>
      <c r="AA42" s="74"/>
      <c r="AB42" s="76"/>
      <c r="AC42" s="22"/>
      <c r="AD42" s="74"/>
      <c r="AE42" s="76"/>
      <c r="AF42" s="22"/>
      <c r="AG42" s="74"/>
      <c r="AH42" s="76"/>
      <c r="AI42" s="22"/>
      <c r="AJ42" s="74"/>
      <c r="AK42" s="76"/>
      <c r="AL42" s="22"/>
      <c r="AM42" s="74"/>
      <c r="AN42" s="76"/>
      <c r="AO42" s="22"/>
      <c r="AP42" s="98"/>
      <c r="AQ42" s="76"/>
      <c r="AR42" s="49"/>
      <c r="AS42" s="168" t="s">
        <v>110</v>
      </c>
      <c r="AT42" s="156"/>
      <c r="AU42" s="156"/>
      <c r="AV42" s="156"/>
      <c r="AW42" s="156"/>
      <c r="AX42" s="99"/>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row>
    <row r="43" spans="1:145" ht="15.75">
      <c r="A43" s="11"/>
      <c r="B43" s="41"/>
      <c r="C43" s="5" t="s">
        <v>111</v>
      </c>
      <c r="D43" s="5"/>
      <c r="E43" s="12"/>
      <c r="F43" s="98">
        <v>0</v>
      </c>
      <c r="G43" s="76">
        <v>0</v>
      </c>
      <c r="H43" s="49">
        <f>SUM(F43:G43)</f>
        <v>0</v>
      </c>
      <c r="I43" s="98">
        <v>0</v>
      </c>
      <c r="J43" s="76">
        <v>0</v>
      </c>
      <c r="K43" s="49">
        <f>SUM(I43:J43)</f>
        <v>0</v>
      </c>
      <c r="L43" s="98">
        <v>0</v>
      </c>
      <c r="M43" s="76">
        <v>0</v>
      </c>
      <c r="N43" s="49">
        <f>SUM(L43:M43)</f>
        <v>0</v>
      </c>
      <c r="O43" s="98">
        <v>0</v>
      </c>
      <c r="P43" s="76">
        <v>0</v>
      </c>
      <c r="Q43" s="49">
        <f>SUM(O43:P43)</f>
        <v>0</v>
      </c>
      <c r="R43" s="98">
        <f>+O47</f>
        <v>38</v>
      </c>
      <c r="S43" s="76">
        <f>+P47</f>
        <v>0</v>
      </c>
      <c r="T43" s="49">
        <f>SUM(R43:S43)</f>
        <v>38</v>
      </c>
      <c r="U43" s="98">
        <f>+R47</f>
        <v>9</v>
      </c>
      <c r="V43" s="76">
        <f>+S47</f>
        <v>0</v>
      </c>
      <c r="W43" s="49">
        <f>SUM(U43:V43)</f>
        <v>9</v>
      </c>
      <c r="X43" s="98">
        <f>+U47</f>
        <v>17</v>
      </c>
      <c r="Y43" s="76">
        <f>+V47</f>
        <v>0</v>
      </c>
      <c r="Z43" s="22">
        <f>SUM(X43:Y43)</f>
        <v>17</v>
      </c>
      <c r="AA43" s="74">
        <f>+X47</f>
        <v>10</v>
      </c>
      <c r="AB43" s="76">
        <f>+Y47</f>
        <v>0</v>
      </c>
      <c r="AC43" s="49">
        <f>SUM(AA43:AB43)</f>
        <v>10</v>
      </c>
      <c r="AD43" s="74">
        <f>+AA47</f>
        <v>12</v>
      </c>
      <c r="AE43" s="76">
        <f>+AB47</f>
        <v>0</v>
      </c>
      <c r="AF43" s="49">
        <f>SUM(AD43:AE43)</f>
        <v>12</v>
      </c>
      <c r="AG43" s="74">
        <f>+AD47</f>
        <v>13</v>
      </c>
      <c r="AH43" s="76">
        <f>+AE47</f>
        <v>0</v>
      </c>
      <c r="AI43" s="49">
        <f>SUM(AG43:AH43)</f>
        <v>13</v>
      </c>
      <c r="AJ43" s="74">
        <f>+AG47</f>
        <v>7</v>
      </c>
      <c r="AK43" s="76">
        <f>+AH47</f>
        <v>0</v>
      </c>
      <c r="AL43" s="49">
        <f>SUM(AJ43:AK43)</f>
        <v>7</v>
      </c>
      <c r="AM43" s="74">
        <v>31</v>
      </c>
      <c r="AN43" s="76">
        <f>+AK47</f>
        <v>0</v>
      </c>
      <c r="AO43" s="49">
        <f>SUM(AM43:AN43)</f>
        <v>31</v>
      </c>
      <c r="AP43" s="98">
        <v>0</v>
      </c>
      <c r="AQ43" s="76">
        <v>0</v>
      </c>
      <c r="AR43" s="49">
        <f>SUM(AP43:AQ43)</f>
        <v>0</v>
      </c>
      <c r="AS43" s="47"/>
      <c r="AT43" s="161" t="s">
        <v>112</v>
      </c>
      <c r="AU43" s="161"/>
      <c r="AV43" s="161"/>
      <c r="AW43" s="161"/>
      <c r="AX43" s="4"/>
      <c r="AY43" s="100"/>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row>
    <row r="44" spans="1:145" ht="15" customHeight="1">
      <c r="A44" s="33"/>
      <c r="B44" s="5"/>
      <c r="C44" s="5" t="s">
        <v>14</v>
      </c>
      <c r="D44" s="5"/>
      <c r="E44" s="12"/>
      <c r="F44" s="101">
        <v>6</v>
      </c>
      <c r="G44" s="102">
        <v>0</v>
      </c>
      <c r="H44" s="103">
        <f>+G44+F44</f>
        <v>6</v>
      </c>
      <c r="I44" s="104">
        <v>0</v>
      </c>
      <c r="J44" s="102">
        <v>0</v>
      </c>
      <c r="K44" s="103">
        <f>+J44+I44</f>
        <v>0</v>
      </c>
      <c r="L44" s="101">
        <v>26</v>
      </c>
      <c r="M44" s="102">
        <v>0</v>
      </c>
      <c r="N44" s="103">
        <f>+M44+L44</f>
        <v>26</v>
      </c>
      <c r="O44" s="105">
        <v>61</v>
      </c>
      <c r="P44" s="102">
        <v>0</v>
      </c>
      <c r="Q44" s="103">
        <f>+P44+O44</f>
        <v>61</v>
      </c>
      <c r="R44" s="105">
        <v>7</v>
      </c>
      <c r="S44" s="102">
        <v>0</v>
      </c>
      <c r="T44" s="106">
        <f>+S44+R44</f>
        <v>7</v>
      </c>
      <c r="U44" s="105">
        <v>28</v>
      </c>
      <c r="V44" s="102">
        <v>0</v>
      </c>
      <c r="W44" s="106">
        <f>+V44+U44</f>
        <v>28</v>
      </c>
      <c r="X44" s="105">
        <v>4</v>
      </c>
      <c r="Y44" s="102">
        <v>0</v>
      </c>
      <c r="Z44" s="106">
        <f>+Y44+X44</f>
        <v>4</v>
      </c>
      <c r="AA44" s="105">
        <v>10</v>
      </c>
      <c r="AB44" s="102">
        <v>0</v>
      </c>
      <c r="AC44" s="106">
        <f>+AB44+AA44</f>
        <v>10</v>
      </c>
      <c r="AD44" s="105">
        <v>21</v>
      </c>
      <c r="AE44" s="102">
        <v>0</v>
      </c>
      <c r="AF44" s="106">
        <f>+AE44+AD44</f>
        <v>21</v>
      </c>
      <c r="AG44" s="105">
        <v>7</v>
      </c>
      <c r="AH44" s="102">
        <v>0</v>
      </c>
      <c r="AI44" s="106">
        <f>+AH44+AG44</f>
        <v>7</v>
      </c>
      <c r="AJ44" s="105">
        <v>47</v>
      </c>
      <c r="AK44" s="102">
        <v>0</v>
      </c>
      <c r="AL44" s="106">
        <f>+AK44+AJ44</f>
        <v>47</v>
      </c>
      <c r="AM44" s="105">
        <v>29</v>
      </c>
      <c r="AN44" s="102">
        <v>0</v>
      </c>
      <c r="AO44" s="106">
        <f>+AN44+AM44</f>
        <v>29</v>
      </c>
      <c r="AP44" s="74">
        <f>+AA44+X44+U44+R44+O44+L44+I44+F44+AD44+AG44+AJ44+AM44</f>
        <v>246</v>
      </c>
      <c r="AQ44" s="102">
        <v>0</v>
      </c>
      <c r="AR44" s="103">
        <f>+AQ44+AP44</f>
        <v>246</v>
      </c>
      <c r="AS44" s="4"/>
      <c r="AT44" s="4"/>
      <c r="AU44" s="4"/>
      <c r="AW44" s="4" t="s">
        <v>15</v>
      </c>
      <c r="AX44" s="48"/>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row>
    <row r="45" spans="1:145" ht="15" customHeight="1">
      <c r="A45" s="33"/>
      <c r="B45" s="5"/>
      <c r="C45" s="5" t="s">
        <v>16</v>
      </c>
      <c r="D45" s="5"/>
      <c r="E45" s="12"/>
      <c r="F45" s="101">
        <v>6</v>
      </c>
      <c r="G45" s="102">
        <v>0</v>
      </c>
      <c r="H45" s="103">
        <f>+G45+F45</f>
        <v>6</v>
      </c>
      <c r="I45" s="104">
        <v>0</v>
      </c>
      <c r="J45" s="102">
        <v>0</v>
      </c>
      <c r="K45" s="103">
        <f>+J45+I45</f>
        <v>0</v>
      </c>
      <c r="L45" s="101">
        <v>26</v>
      </c>
      <c r="M45" s="102">
        <v>0</v>
      </c>
      <c r="N45" s="103">
        <f>+M45+L45</f>
        <v>26</v>
      </c>
      <c r="O45" s="102">
        <v>23</v>
      </c>
      <c r="P45" s="102">
        <v>0</v>
      </c>
      <c r="Q45" s="103">
        <f>+P45+O45</f>
        <v>23</v>
      </c>
      <c r="R45" s="102">
        <v>36</v>
      </c>
      <c r="S45" s="102">
        <v>0</v>
      </c>
      <c r="T45" s="103">
        <f>+S45+R45</f>
        <v>36</v>
      </c>
      <c r="U45" s="102">
        <v>20</v>
      </c>
      <c r="V45" s="102">
        <v>0</v>
      </c>
      <c r="W45" s="103">
        <f>+V45+U45</f>
        <v>20</v>
      </c>
      <c r="X45" s="102">
        <v>11</v>
      </c>
      <c r="Y45" s="102">
        <v>0</v>
      </c>
      <c r="Z45" s="103">
        <f>+Y45+X45</f>
        <v>11</v>
      </c>
      <c r="AA45" s="102">
        <v>8</v>
      </c>
      <c r="AB45" s="102">
        <v>0</v>
      </c>
      <c r="AC45" s="103">
        <f>+AB45+AA45</f>
        <v>8</v>
      </c>
      <c r="AD45" s="102">
        <v>20</v>
      </c>
      <c r="AE45" s="102">
        <v>0</v>
      </c>
      <c r="AF45" s="103">
        <f>+AE45+AD45</f>
        <v>20</v>
      </c>
      <c r="AG45" s="102">
        <v>13</v>
      </c>
      <c r="AH45" s="102">
        <v>0</v>
      </c>
      <c r="AI45" s="103">
        <f>+AH45+AG45</f>
        <v>13</v>
      </c>
      <c r="AJ45" s="102">
        <v>23</v>
      </c>
      <c r="AK45" s="102">
        <v>0</v>
      </c>
      <c r="AL45" s="103">
        <f>+AK45+AJ45</f>
        <v>23</v>
      </c>
      <c r="AM45" s="102">
        <v>31</v>
      </c>
      <c r="AN45" s="102">
        <v>0</v>
      </c>
      <c r="AO45" s="103">
        <f>+AN45+AM45</f>
        <v>31</v>
      </c>
      <c r="AP45" s="74">
        <f>+AA45+X45+U45+R45+O45+L45+I45+F45+AD45+AG45+AJ45+AM45</f>
        <v>217</v>
      </c>
      <c r="AQ45" s="102">
        <v>0</v>
      </c>
      <c r="AR45" s="103">
        <f>+AQ45+AP45</f>
        <v>217</v>
      </c>
      <c r="AS45" s="4"/>
      <c r="AT45" s="4"/>
      <c r="AU45" s="4"/>
      <c r="AW45" s="4" t="s">
        <v>17</v>
      </c>
      <c r="AX45" s="48"/>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row>
    <row r="46" spans="1:145" ht="15" customHeight="1">
      <c r="A46" s="33"/>
      <c r="B46" s="5"/>
      <c r="C46" s="5" t="s">
        <v>113</v>
      </c>
      <c r="D46" s="5"/>
      <c r="E46" s="12"/>
      <c r="F46" s="101">
        <v>0</v>
      </c>
      <c r="G46" s="102">
        <v>0</v>
      </c>
      <c r="H46" s="103">
        <f>+G46+F46</f>
        <v>0</v>
      </c>
      <c r="I46" s="104">
        <v>0</v>
      </c>
      <c r="J46" s="102">
        <v>0</v>
      </c>
      <c r="K46" s="103">
        <f>+J46+I46</f>
        <v>0</v>
      </c>
      <c r="L46" s="101">
        <v>0</v>
      </c>
      <c r="M46" s="102">
        <v>0</v>
      </c>
      <c r="N46" s="103">
        <f>+M46+L46</f>
        <v>0</v>
      </c>
      <c r="O46" s="102">
        <v>0</v>
      </c>
      <c r="P46" s="102">
        <v>0</v>
      </c>
      <c r="Q46" s="103">
        <f>+P46+O46</f>
        <v>0</v>
      </c>
      <c r="R46" s="102">
        <v>0</v>
      </c>
      <c r="S46" s="102">
        <v>0</v>
      </c>
      <c r="T46" s="103">
        <f>+S46+R46</f>
        <v>0</v>
      </c>
      <c r="U46" s="102">
        <v>0</v>
      </c>
      <c r="V46" s="102">
        <v>0</v>
      </c>
      <c r="W46" s="103">
        <f>+V46+U46</f>
        <v>0</v>
      </c>
      <c r="X46" s="102">
        <v>0</v>
      </c>
      <c r="Y46" s="102">
        <v>0</v>
      </c>
      <c r="Z46" s="103">
        <f>+Y46+X46</f>
        <v>0</v>
      </c>
      <c r="AA46" s="102">
        <v>0</v>
      </c>
      <c r="AB46" s="102">
        <v>0</v>
      </c>
      <c r="AC46" s="103">
        <f>+AB46+AA46</f>
        <v>0</v>
      </c>
      <c r="AD46" s="102">
        <v>0</v>
      </c>
      <c r="AE46" s="102">
        <v>0</v>
      </c>
      <c r="AF46" s="103">
        <f>+AE46+AD46</f>
        <v>0</v>
      </c>
      <c r="AG46" s="102">
        <v>0</v>
      </c>
      <c r="AH46" s="102">
        <v>0</v>
      </c>
      <c r="AI46" s="103">
        <f>+AH46+AG46</f>
        <v>0</v>
      </c>
      <c r="AJ46" s="102">
        <v>0</v>
      </c>
      <c r="AK46" s="102">
        <v>0</v>
      </c>
      <c r="AL46" s="103">
        <f>+AK46+AJ46</f>
        <v>0</v>
      </c>
      <c r="AM46" s="102">
        <v>0</v>
      </c>
      <c r="AN46" s="102">
        <v>0</v>
      </c>
      <c r="AO46" s="103">
        <f>+AN46+AM46</f>
        <v>0</v>
      </c>
      <c r="AP46" s="74">
        <v>0</v>
      </c>
      <c r="AQ46" s="102">
        <v>0</v>
      </c>
      <c r="AR46" s="103">
        <f>+AQ46+AP46</f>
        <v>0</v>
      </c>
      <c r="AS46" s="4"/>
      <c r="AT46" s="4"/>
      <c r="AU46" s="4"/>
      <c r="AW46" s="4" t="s">
        <v>114</v>
      </c>
      <c r="AX46" s="48"/>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row>
    <row r="47" spans="1:145" ht="15.75" customHeight="1" thickBot="1">
      <c r="A47" s="38"/>
      <c r="B47" s="39"/>
      <c r="C47" s="39" t="s">
        <v>115</v>
      </c>
      <c r="D47" s="39"/>
      <c r="E47" s="34"/>
      <c r="F47" s="107">
        <f>+F43+F44-F45-F46</f>
        <v>0</v>
      </c>
      <c r="G47" s="108">
        <f>+G43+G44-G45-G46</f>
        <v>0</v>
      </c>
      <c r="H47" s="109">
        <f>+G47+F47</f>
        <v>0</v>
      </c>
      <c r="I47" s="107">
        <f>+I43+I44-I45-I46</f>
        <v>0</v>
      </c>
      <c r="J47" s="108">
        <f>+J43+J44-J45-J46</f>
        <v>0</v>
      </c>
      <c r="K47" s="109">
        <f>+J47+I47</f>
        <v>0</v>
      </c>
      <c r="L47" s="107">
        <f>+L43+L44-L45-L46</f>
        <v>0</v>
      </c>
      <c r="M47" s="108">
        <f>+M43+M44-M45-M46</f>
        <v>0</v>
      </c>
      <c r="N47" s="109">
        <f>+M47+L47</f>
        <v>0</v>
      </c>
      <c r="O47" s="107">
        <f>+O43+O44-O45-O46</f>
        <v>38</v>
      </c>
      <c r="P47" s="108">
        <f>+P43+P44-P45-P46</f>
        <v>0</v>
      </c>
      <c r="Q47" s="109">
        <f>+P47+O47</f>
        <v>38</v>
      </c>
      <c r="R47" s="107">
        <f>+R43+R44-R45-R46</f>
        <v>9</v>
      </c>
      <c r="S47" s="108">
        <f>+S43+S44-S45-S46</f>
        <v>0</v>
      </c>
      <c r="T47" s="109">
        <f>+S47+R47</f>
        <v>9</v>
      </c>
      <c r="U47" s="107">
        <f>+U43+U44-U45-U46</f>
        <v>17</v>
      </c>
      <c r="V47" s="108">
        <f>+V43+V44-V45-V46</f>
        <v>0</v>
      </c>
      <c r="W47" s="109">
        <f>+V47+U47</f>
        <v>17</v>
      </c>
      <c r="X47" s="107">
        <f>+X43+X44-X45-X46</f>
        <v>10</v>
      </c>
      <c r="Y47" s="108">
        <f>+Y43+Y44-Y45-Y46</f>
        <v>0</v>
      </c>
      <c r="Z47" s="109">
        <f>+Y47+X47</f>
        <v>10</v>
      </c>
      <c r="AA47" s="107">
        <f>+AA43+AA44-AA45-AA46</f>
        <v>12</v>
      </c>
      <c r="AB47" s="108">
        <f>+AB43+AB44-AB45-AB46</f>
        <v>0</v>
      </c>
      <c r="AC47" s="109">
        <f>+AB47+AA47</f>
        <v>12</v>
      </c>
      <c r="AD47" s="107">
        <f>+AD43+AD44-AD45-AD46</f>
        <v>13</v>
      </c>
      <c r="AE47" s="108">
        <f>+AE43+AE44-AE45-AE46</f>
        <v>0</v>
      </c>
      <c r="AF47" s="109">
        <f>+AE47+AD47</f>
        <v>13</v>
      </c>
      <c r="AG47" s="107">
        <f>+AG43+AG44-AG45-AG46</f>
        <v>7</v>
      </c>
      <c r="AH47" s="108">
        <f>+AH43+AH44-AH45-AH46</f>
        <v>0</v>
      </c>
      <c r="AI47" s="109">
        <f>+AH47+AG47</f>
        <v>7</v>
      </c>
      <c r="AJ47" s="107">
        <f>+AJ43+AJ44-AJ45-AJ46</f>
        <v>31</v>
      </c>
      <c r="AK47" s="108">
        <f>+AK43+AK44-AK45-AK46</f>
        <v>0</v>
      </c>
      <c r="AL47" s="109">
        <f>+AK47+AJ47</f>
        <v>31</v>
      </c>
      <c r="AM47" s="107">
        <f>+AM43+AM44-AM45-AM46</f>
        <v>29</v>
      </c>
      <c r="AN47" s="108">
        <f>+AN43+AN44-AN45-AN46</f>
        <v>0</v>
      </c>
      <c r="AO47" s="109">
        <f>+AN47+AM47</f>
        <v>29</v>
      </c>
      <c r="AP47" s="107">
        <f>+AP43+AP44-AP45-AP46</f>
        <v>29</v>
      </c>
      <c r="AQ47" s="108">
        <f>+AQ43+AQ44-AQ45-AQ46</f>
        <v>0</v>
      </c>
      <c r="AR47" s="109">
        <f>+AQ47+AP47</f>
        <v>29</v>
      </c>
      <c r="AS47" s="110"/>
      <c r="AT47" s="110"/>
      <c r="AU47" s="110"/>
      <c r="AV47" s="39"/>
      <c r="AW47" s="110" t="s">
        <v>116</v>
      </c>
      <c r="AX47" s="111"/>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row>
    <row r="48" spans="1:145" ht="15">
      <c r="A48" s="35"/>
      <c r="B48" s="35"/>
      <c r="C48" s="35"/>
      <c r="D48" s="35"/>
      <c r="E48" s="35"/>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3"/>
      <c r="AT48" s="113"/>
      <c r="AU48" s="113"/>
      <c r="AV48" s="113"/>
      <c r="AW48" s="113"/>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row>
    <row r="49" spans="1:88" s="15" customFormat="1" ht="18.75" customHeight="1">
      <c r="A49" s="114" t="s">
        <v>34</v>
      </c>
      <c r="D49" s="115" t="s">
        <v>117</v>
      </c>
      <c r="K49" s="116"/>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row>
    <row r="50" spans="1:43" s="15" customFormat="1" ht="18.75" customHeight="1">
      <c r="A50" s="117" t="s">
        <v>55</v>
      </c>
      <c r="B50" s="118"/>
      <c r="D50" s="15" t="s">
        <v>20</v>
      </c>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row>
    <row r="51" spans="2:43" s="15" customFormat="1" ht="18.75" customHeight="1">
      <c r="B51" s="118"/>
      <c r="D51" s="15" t="s">
        <v>56</v>
      </c>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row>
    <row r="52" spans="1:43" s="15" customFormat="1" ht="18.75" customHeight="1">
      <c r="A52" s="117" t="s">
        <v>57</v>
      </c>
      <c r="B52" s="118"/>
      <c r="D52" s="15" t="s">
        <v>22</v>
      </c>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row>
    <row r="53" spans="1:49" s="15" customFormat="1" ht="18.75" customHeight="1">
      <c r="A53" s="114" t="s">
        <v>21</v>
      </c>
      <c r="C53" s="118"/>
      <c r="D53" s="115" t="s">
        <v>118</v>
      </c>
      <c r="G53" s="115"/>
      <c r="H53" s="115"/>
      <c r="I53" s="115"/>
      <c r="J53" s="115"/>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row>
    <row r="54" spans="3:49" s="15" customFormat="1" ht="18.75" customHeight="1">
      <c r="C54" s="118"/>
      <c r="D54" s="169" t="s">
        <v>119</v>
      </c>
      <c r="E54" s="169"/>
      <c r="F54" s="169"/>
      <c r="G54" s="169"/>
      <c r="H54" s="169"/>
      <c r="I54" s="169"/>
      <c r="J54" s="169"/>
      <c r="K54" s="119" t="s">
        <v>120</v>
      </c>
      <c r="L54" s="119"/>
      <c r="M54" s="119"/>
      <c r="P54" s="120" t="s">
        <v>121</v>
      </c>
      <c r="R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row>
    <row r="55" spans="3:49" s="15" customFormat="1" ht="18.75" customHeight="1">
      <c r="C55" s="118"/>
      <c r="D55" s="118"/>
      <c r="E55" s="114"/>
      <c r="F55" s="115"/>
      <c r="G55" s="115"/>
      <c r="H55" s="115"/>
      <c r="I55" s="115"/>
      <c r="J55" s="115"/>
      <c r="K55" s="119" t="s">
        <v>122</v>
      </c>
      <c r="L55" s="119"/>
      <c r="M55" s="119"/>
      <c r="P55" s="120" t="s">
        <v>123</v>
      </c>
      <c r="R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row>
    <row r="56" spans="3:49" s="15" customFormat="1" ht="18.75" customHeight="1">
      <c r="C56" s="118"/>
      <c r="D56" s="118"/>
      <c r="E56" s="114"/>
      <c r="F56" s="115"/>
      <c r="G56" s="115"/>
      <c r="H56" s="115"/>
      <c r="I56" s="115"/>
      <c r="J56" s="115"/>
      <c r="K56" s="119" t="s">
        <v>124</v>
      </c>
      <c r="L56" s="119"/>
      <c r="M56" s="119"/>
      <c r="P56" s="120" t="s">
        <v>125</v>
      </c>
      <c r="R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row>
    <row r="57" spans="1:88" s="15" customFormat="1" ht="18.75" customHeight="1">
      <c r="A57" s="114" t="s">
        <v>126</v>
      </c>
      <c r="D57" s="115" t="s">
        <v>127</v>
      </c>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row>
    <row r="58" spans="1:48" s="15" customFormat="1" ht="18.75" customHeight="1">
      <c r="A58" s="170" t="s">
        <v>128</v>
      </c>
      <c r="B58" s="170"/>
      <c r="C58" s="118"/>
      <c r="D58" s="15" t="s">
        <v>27</v>
      </c>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row>
    <row r="59" spans="1:4" s="14" customFormat="1" ht="18">
      <c r="A59" s="121"/>
      <c r="D59" s="15"/>
    </row>
    <row r="60" spans="45:145" ht="15">
      <c r="AS60" s="5"/>
      <c r="AT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row>
    <row r="61" spans="45:145" ht="15">
      <c r="AS61" s="5"/>
      <c r="AT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row>
    <row r="62" spans="45:145" ht="15">
      <c r="AS62" s="5"/>
      <c r="AT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row>
    <row r="63" spans="45:145" ht="15">
      <c r="AS63" s="5"/>
      <c r="AT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row>
    <row r="64" spans="45:145" ht="15">
      <c r="AS64" s="5"/>
      <c r="AT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row>
    <row r="65" spans="45:145" ht="15">
      <c r="AS65" s="5"/>
      <c r="AT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row>
    <row r="66" spans="45:145" ht="15">
      <c r="AS66" s="5"/>
      <c r="AT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row>
    <row r="67" spans="45:46" ht="15">
      <c r="AS67" s="5"/>
      <c r="AT67" s="5"/>
    </row>
    <row r="68" spans="45:46" ht="15">
      <c r="AS68" s="5"/>
      <c r="AT68" s="5"/>
    </row>
    <row r="69" spans="45:46" ht="15">
      <c r="AS69" s="5"/>
      <c r="AT69" s="5"/>
    </row>
    <row r="70" spans="45:46" ht="15">
      <c r="AS70" s="5"/>
      <c r="AT70" s="5"/>
    </row>
    <row r="71" spans="45:46" ht="15">
      <c r="AS71" s="5"/>
      <c r="AT71" s="5"/>
    </row>
    <row r="72" spans="45:46" ht="15">
      <c r="AS72" s="5"/>
      <c r="AT72" s="5"/>
    </row>
    <row r="73" spans="45:46" ht="15">
      <c r="AS73" s="5"/>
      <c r="AT73" s="5"/>
    </row>
    <row r="74" spans="45:46" ht="15">
      <c r="AS74" s="5"/>
      <c r="AT74" s="5"/>
    </row>
    <row r="75" spans="45:46" ht="15">
      <c r="AS75" s="5"/>
      <c r="AT75" s="5"/>
    </row>
    <row r="76" spans="45:46" ht="15">
      <c r="AS76" s="5"/>
      <c r="AT76" s="5"/>
    </row>
    <row r="77" spans="45:46" ht="15">
      <c r="AS77" s="5"/>
      <c r="AT77" s="5"/>
    </row>
    <row r="78" spans="45:46" ht="15">
      <c r="AS78" s="5"/>
      <c r="AT78" s="5"/>
    </row>
    <row r="79" spans="45:46" ht="15">
      <c r="AS79" s="5"/>
      <c r="AT79" s="5"/>
    </row>
    <row r="80" spans="45:46" ht="15">
      <c r="AS80" s="5"/>
      <c r="AT80" s="5"/>
    </row>
    <row r="81" spans="45:46" ht="15">
      <c r="AS81" s="5"/>
      <c r="AT81" s="5"/>
    </row>
    <row r="82" spans="45:46" ht="15">
      <c r="AS82" s="5"/>
      <c r="AT82" s="5"/>
    </row>
    <row r="83" spans="45:46" ht="15">
      <c r="AS83" s="5"/>
      <c r="AT83" s="5"/>
    </row>
    <row r="84" spans="45:46" ht="15">
      <c r="AS84" s="5"/>
      <c r="AT84" s="5"/>
    </row>
    <row r="85" spans="45:46" ht="15">
      <c r="AS85" s="5"/>
      <c r="AT85" s="5"/>
    </row>
    <row r="86" spans="45:46" ht="15">
      <c r="AS86" s="5"/>
      <c r="AT86" s="5"/>
    </row>
    <row r="87" spans="45:46" ht="15">
      <c r="AS87" s="5"/>
      <c r="AT87" s="5"/>
    </row>
    <row r="88" spans="45:46" ht="15">
      <c r="AS88" s="5"/>
      <c r="AT88" s="5"/>
    </row>
    <row r="89" spans="45:46" ht="15">
      <c r="AS89" s="5"/>
      <c r="AT89" s="5"/>
    </row>
    <row r="90" spans="45:46" ht="15">
      <c r="AS90" s="5"/>
      <c r="AT90" s="5"/>
    </row>
    <row r="91" spans="45:46" ht="15">
      <c r="AS91" s="5"/>
      <c r="AT91" s="5"/>
    </row>
    <row r="92" spans="45:46" ht="15">
      <c r="AS92" s="5"/>
      <c r="AT92" s="5"/>
    </row>
    <row r="93" spans="45:46" ht="15">
      <c r="AS93" s="5"/>
      <c r="AT93" s="5"/>
    </row>
    <row r="94" spans="45:46" ht="15">
      <c r="AS94" s="5"/>
      <c r="AT94" s="5"/>
    </row>
    <row r="95" spans="45:46" ht="15">
      <c r="AS95" s="5"/>
      <c r="AT95" s="5"/>
    </row>
    <row r="96" spans="45:46" ht="15">
      <c r="AS96" s="5"/>
      <c r="AT96" s="5"/>
    </row>
    <row r="97" spans="45:46" ht="15">
      <c r="AS97" s="5"/>
      <c r="AT97" s="5"/>
    </row>
    <row r="98" spans="45:46" ht="15">
      <c r="AS98" s="5"/>
      <c r="AT98" s="5"/>
    </row>
    <row r="99" spans="45:46" ht="15">
      <c r="AS99" s="5"/>
      <c r="AT99" s="5"/>
    </row>
    <row r="100" spans="45:46" ht="15">
      <c r="AS100" s="5"/>
      <c r="AT100" s="5"/>
    </row>
    <row r="101" spans="45:46" ht="15">
      <c r="AS101" s="5"/>
      <c r="AT101" s="5"/>
    </row>
    <row r="102" spans="45:46" ht="15">
      <c r="AS102" s="5"/>
      <c r="AT102" s="5"/>
    </row>
    <row r="103" spans="45:46" ht="15">
      <c r="AS103" s="5"/>
      <c r="AT103" s="5"/>
    </row>
    <row r="104" spans="45:46" ht="15">
      <c r="AS104" s="5"/>
      <c r="AT104" s="5"/>
    </row>
    <row r="105" spans="45:46" ht="15">
      <c r="AS105" s="5"/>
      <c r="AT105" s="5"/>
    </row>
    <row r="106" spans="45:46" ht="15">
      <c r="AS106" s="5"/>
      <c r="AT106" s="5"/>
    </row>
    <row r="107" spans="45:46" ht="15">
      <c r="AS107" s="5"/>
      <c r="AT107" s="5"/>
    </row>
    <row r="108" spans="45:46" ht="15">
      <c r="AS108" s="5"/>
      <c r="AT108" s="5"/>
    </row>
    <row r="109" spans="45:46" ht="15">
      <c r="AS109" s="5"/>
      <c r="AT109" s="5"/>
    </row>
    <row r="110" spans="45:46" ht="15">
      <c r="AS110" s="5"/>
      <c r="AT110" s="5"/>
    </row>
    <row r="111" spans="45:46" ht="15">
      <c r="AS111" s="5"/>
      <c r="AT111" s="5"/>
    </row>
    <row r="112" spans="45:46" ht="15">
      <c r="AS112" s="5"/>
      <c r="AT112" s="5"/>
    </row>
    <row r="113" spans="45:46" ht="15">
      <c r="AS113" s="5"/>
      <c r="AT113" s="5"/>
    </row>
    <row r="114" spans="45:46" ht="15">
      <c r="AS114" s="5"/>
      <c r="AT114" s="5"/>
    </row>
    <row r="115" spans="45:46" ht="15">
      <c r="AS115" s="5"/>
      <c r="AT115" s="5"/>
    </row>
    <row r="116" spans="45:46" ht="15">
      <c r="AS116" s="5"/>
      <c r="AT116" s="5"/>
    </row>
    <row r="117" spans="45:46" ht="15">
      <c r="AS117" s="5"/>
      <c r="AT117" s="5"/>
    </row>
    <row r="118" spans="45:46" ht="15">
      <c r="AS118" s="5"/>
      <c r="AT118" s="5"/>
    </row>
    <row r="119" spans="45:46" ht="15">
      <c r="AS119" s="5"/>
      <c r="AT119" s="5"/>
    </row>
    <row r="120" spans="45:46" ht="15">
      <c r="AS120" s="5"/>
      <c r="AT120" s="5"/>
    </row>
    <row r="121" spans="45:46" ht="15">
      <c r="AS121" s="5"/>
      <c r="AT121" s="5"/>
    </row>
    <row r="122" spans="45:46" ht="15">
      <c r="AS122" s="5"/>
      <c r="AT122" s="5"/>
    </row>
    <row r="123" spans="45:46" ht="15">
      <c r="AS123" s="5"/>
      <c r="AT123" s="5"/>
    </row>
    <row r="124" spans="45:46" ht="15">
      <c r="AS124" s="5"/>
      <c r="AT124" s="5"/>
    </row>
    <row r="125" spans="45:46" ht="15">
      <c r="AS125" s="5"/>
      <c r="AT125" s="5"/>
    </row>
    <row r="126" spans="45:46" ht="15">
      <c r="AS126" s="5"/>
      <c r="AT126" s="5"/>
    </row>
    <row r="127" spans="45:46" ht="15">
      <c r="AS127" s="5"/>
      <c r="AT127" s="5"/>
    </row>
    <row r="128" spans="45:46" ht="15">
      <c r="AS128" s="5"/>
      <c r="AT128" s="5"/>
    </row>
    <row r="129" spans="45:46" ht="15">
      <c r="AS129" s="5"/>
      <c r="AT129" s="5"/>
    </row>
    <row r="130" spans="45:46" ht="15">
      <c r="AS130" s="5"/>
      <c r="AT130" s="5"/>
    </row>
    <row r="131" spans="45:46" ht="15">
      <c r="AS131" s="5"/>
      <c r="AT131" s="5"/>
    </row>
    <row r="132" spans="45:46" ht="15">
      <c r="AS132" s="5"/>
      <c r="AT132" s="5"/>
    </row>
    <row r="133" spans="45:46" ht="15">
      <c r="AS133" s="5"/>
      <c r="AT133" s="5"/>
    </row>
    <row r="134" spans="45:46" ht="15">
      <c r="AS134" s="5"/>
      <c r="AT134" s="5"/>
    </row>
    <row r="135" spans="45:46" ht="15">
      <c r="AS135" s="5"/>
      <c r="AT135" s="5"/>
    </row>
    <row r="136" spans="45:46" ht="15">
      <c r="AS136" s="5"/>
      <c r="AT136" s="5"/>
    </row>
    <row r="137" spans="45:46" ht="15">
      <c r="AS137" s="5"/>
      <c r="AT137" s="5"/>
    </row>
    <row r="138" spans="45:46" ht="15">
      <c r="AS138" s="5"/>
      <c r="AT138" s="5"/>
    </row>
    <row r="139" spans="45:46" ht="15">
      <c r="AS139" s="5"/>
      <c r="AT139" s="5"/>
    </row>
    <row r="140" spans="45:46" ht="15">
      <c r="AS140" s="5"/>
      <c r="AT140" s="5"/>
    </row>
    <row r="141" spans="45:46" ht="15">
      <c r="AS141" s="5"/>
      <c r="AT141" s="5"/>
    </row>
    <row r="142" spans="45:46" ht="15">
      <c r="AS142" s="5"/>
      <c r="AT142" s="5"/>
    </row>
    <row r="143" spans="45:46" ht="15">
      <c r="AS143" s="5"/>
      <c r="AT143" s="5"/>
    </row>
    <row r="144" spans="45:46" ht="15">
      <c r="AS144" s="5"/>
      <c r="AT144" s="5"/>
    </row>
    <row r="145" spans="45:46" ht="15">
      <c r="AS145" s="5"/>
      <c r="AT145" s="5"/>
    </row>
    <row r="146" spans="45:46" ht="15">
      <c r="AS146" s="5"/>
      <c r="AT146" s="5"/>
    </row>
    <row r="147" spans="45:46" ht="15">
      <c r="AS147" s="5"/>
      <c r="AT147" s="5"/>
    </row>
    <row r="148" spans="45:46" ht="15">
      <c r="AS148" s="5"/>
      <c r="AT148" s="5"/>
    </row>
    <row r="149" spans="45:46" ht="15">
      <c r="AS149" s="5"/>
      <c r="AT149" s="5"/>
    </row>
    <row r="150" spans="45:46" ht="15">
      <c r="AS150" s="5"/>
      <c r="AT150" s="5"/>
    </row>
    <row r="151" spans="45:46" ht="15">
      <c r="AS151" s="5"/>
      <c r="AT151" s="5"/>
    </row>
    <row r="152" spans="45:46" ht="15">
      <c r="AS152" s="5"/>
      <c r="AT152" s="5"/>
    </row>
    <row r="153" spans="45:46" ht="15">
      <c r="AS153" s="5"/>
      <c r="AT153" s="5"/>
    </row>
    <row r="154" spans="45:46" ht="15">
      <c r="AS154" s="5"/>
      <c r="AT154" s="5"/>
    </row>
    <row r="155" spans="45:46" ht="15">
      <c r="AS155" s="5"/>
      <c r="AT155" s="5"/>
    </row>
    <row r="156" spans="45:46" ht="15">
      <c r="AS156" s="5"/>
      <c r="AT156" s="5"/>
    </row>
    <row r="157" spans="45:46" ht="15">
      <c r="AS157" s="5"/>
      <c r="AT157" s="5"/>
    </row>
    <row r="158" spans="45:46" ht="15">
      <c r="AS158" s="5"/>
      <c r="AT158" s="5"/>
    </row>
    <row r="159" spans="45:46" ht="15">
      <c r="AS159" s="5"/>
      <c r="AT159" s="5"/>
    </row>
    <row r="160" spans="45:46" ht="15">
      <c r="AS160" s="5"/>
      <c r="AT160" s="5"/>
    </row>
    <row r="161" spans="45:46" ht="15">
      <c r="AS161" s="5"/>
      <c r="AT161" s="5"/>
    </row>
    <row r="162" spans="45:46" ht="15">
      <c r="AS162" s="5"/>
      <c r="AT162" s="5"/>
    </row>
    <row r="163" spans="45:46" ht="15">
      <c r="AS163" s="5"/>
      <c r="AT163" s="5"/>
    </row>
    <row r="164" spans="45:46" ht="15">
      <c r="AS164" s="5"/>
      <c r="AT164" s="5"/>
    </row>
    <row r="165" spans="45:46" ht="15">
      <c r="AS165" s="5"/>
      <c r="AT165" s="5"/>
    </row>
    <row r="166" spans="45:46" ht="15">
      <c r="AS166" s="5"/>
      <c r="AT166" s="5"/>
    </row>
    <row r="167" spans="45:46" ht="15">
      <c r="AS167" s="5"/>
      <c r="AT167" s="5"/>
    </row>
    <row r="168" spans="45:46" ht="15">
      <c r="AS168" s="5"/>
      <c r="AT168" s="5"/>
    </row>
    <row r="169" spans="45:46" ht="15">
      <c r="AS169" s="5"/>
      <c r="AT169" s="5"/>
    </row>
    <row r="170" spans="45:46" ht="15">
      <c r="AS170" s="5"/>
      <c r="AT170" s="5"/>
    </row>
    <row r="171" spans="45:46" ht="15">
      <c r="AS171" s="5"/>
      <c r="AT171" s="5"/>
    </row>
    <row r="172" spans="45:46" ht="15">
      <c r="AS172" s="5"/>
      <c r="AT172" s="5"/>
    </row>
    <row r="173" spans="45:46" ht="15">
      <c r="AS173" s="5"/>
      <c r="AT173" s="5"/>
    </row>
    <row r="174" spans="45:46" ht="15">
      <c r="AS174" s="5"/>
      <c r="AT174" s="5"/>
    </row>
    <row r="175" spans="45:46" ht="15">
      <c r="AS175" s="5"/>
      <c r="AT175" s="5"/>
    </row>
    <row r="176" spans="45:46" ht="15">
      <c r="AS176" s="5"/>
      <c r="AT176" s="5"/>
    </row>
    <row r="177" spans="45:46" ht="15">
      <c r="AS177" s="5"/>
      <c r="AT177" s="5"/>
    </row>
    <row r="178" spans="45:46" ht="15">
      <c r="AS178" s="5"/>
      <c r="AT178" s="5"/>
    </row>
    <row r="179" spans="45:46" ht="15">
      <c r="AS179" s="5"/>
      <c r="AT179" s="5"/>
    </row>
    <row r="180" spans="45:46" ht="15">
      <c r="AS180" s="5"/>
      <c r="AT180" s="5"/>
    </row>
    <row r="181" spans="45:46" ht="15">
      <c r="AS181" s="5"/>
      <c r="AT181" s="5"/>
    </row>
    <row r="182" spans="45:46" ht="15">
      <c r="AS182" s="5"/>
      <c r="AT182" s="5"/>
    </row>
    <row r="183" spans="45:46" ht="15">
      <c r="AS183" s="5"/>
      <c r="AT183" s="5"/>
    </row>
    <row r="184" spans="45:46" ht="15">
      <c r="AS184" s="5"/>
      <c r="AT184" s="5"/>
    </row>
    <row r="185" spans="45:46" ht="15">
      <c r="AS185" s="5"/>
      <c r="AT185" s="5"/>
    </row>
    <row r="186" spans="45:46" ht="15">
      <c r="AS186" s="5"/>
      <c r="AT186" s="5"/>
    </row>
    <row r="187" spans="45:46" ht="15">
      <c r="AS187" s="5"/>
      <c r="AT187" s="5"/>
    </row>
    <row r="188" spans="45:46" ht="15">
      <c r="AS188" s="5"/>
      <c r="AT188" s="5"/>
    </row>
    <row r="189" spans="45:46" ht="15">
      <c r="AS189" s="5"/>
      <c r="AT189" s="5"/>
    </row>
    <row r="190" spans="45:46" ht="15">
      <c r="AS190" s="5"/>
      <c r="AT190" s="5"/>
    </row>
    <row r="191" spans="45:46" ht="15">
      <c r="AS191" s="5"/>
      <c r="AT191" s="5"/>
    </row>
    <row r="192" spans="45:46" ht="15">
      <c r="AS192" s="5"/>
      <c r="AT192" s="5"/>
    </row>
    <row r="193" spans="45:46" ht="15">
      <c r="AS193" s="5"/>
      <c r="AT193" s="5"/>
    </row>
    <row r="194" spans="45:46" ht="15">
      <c r="AS194" s="5"/>
      <c r="AT194" s="5"/>
    </row>
    <row r="195" spans="45:46" ht="15">
      <c r="AS195" s="5"/>
      <c r="AT195" s="5"/>
    </row>
    <row r="196" spans="45:46" ht="15">
      <c r="AS196" s="5"/>
      <c r="AT196" s="5"/>
    </row>
    <row r="197" spans="45:46" ht="15">
      <c r="AS197" s="5"/>
      <c r="AT197" s="5"/>
    </row>
    <row r="198" spans="45:46" ht="15">
      <c r="AS198" s="5"/>
      <c r="AT198" s="5"/>
    </row>
    <row r="199" spans="45:46" ht="15">
      <c r="AS199" s="5"/>
      <c r="AT199" s="5"/>
    </row>
    <row r="200" spans="45:46" ht="15">
      <c r="AS200" s="5"/>
      <c r="AT200" s="5"/>
    </row>
    <row r="201" spans="45:46" ht="15">
      <c r="AS201" s="5"/>
      <c r="AT201" s="5"/>
    </row>
    <row r="202" spans="45:46" ht="15">
      <c r="AS202" s="5"/>
      <c r="AT202" s="5"/>
    </row>
    <row r="203" spans="45:46" ht="15">
      <c r="AS203" s="5"/>
      <c r="AT203" s="5"/>
    </row>
    <row r="204" spans="45:46" ht="15">
      <c r="AS204" s="5"/>
      <c r="AT204" s="5"/>
    </row>
    <row r="205" spans="45:46" ht="15">
      <c r="AS205" s="5"/>
      <c r="AT205" s="5"/>
    </row>
    <row r="206" spans="45:46" ht="15">
      <c r="AS206" s="5"/>
      <c r="AT206" s="5"/>
    </row>
    <row r="207" spans="45:46" ht="15">
      <c r="AS207" s="5"/>
      <c r="AT207" s="5"/>
    </row>
    <row r="208" spans="45:46" ht="15">
      <c r="AS208" s="5"/>
      <c r="AT208" s="5"/>
    </row>
    <row r="209" spans="45:46" ht="15">
      <c r="AS209" s="5"/>
      <c r="AT209" s="5"/>
    </row>
    <row r="210" spans="45:46" ht="15">
      <c r="AS210" s="5"/>
      <c r="AT210" s="5"/>
    </row>
    <row r="211" spans="45:46" ht="15">
      <c r="AS211" s="5"/>
      <c r="AT211" s="5"/>
    </row>
    <row r="212" spans="45:46" ht="15">
      <c r="AS212" s="5"/>
      <c r="AT212" s="5"/>
    </row>
    <row r="213" spans="45:46" ht="15">
      <c r="AS213" s="5"/>
      <c r="AT213" s="5"/>
    </row>
    <row r="214" spans="45:46" ht="15">
      <c r="AS214" s="5"/>
      <c r="AT214" s="5"/>
    </row>
    <row r="215" spans="45:46" ht="15">
      <c r="AS215" s="5"/>
      <c r="AT215" s="5"/>
    </row>
    <row r="216" spans="45:46" ht="15">
      <c r="AS216" s="5"/>
      <c r="AT216" s="5"/>
    </row>
    <row r="217" spans="45:46" ht="15">
      <c r="AS217" s="5"/>
      <c r="AT217" s="5"/>
    </row>
    <row r="218" spans="45:46" ht="15">
      <c r="AS218" s="5"/>
      <c r="AT218" s="5"/>
    </row>
    <row r="219" spans="45:46" ht="15">
      <c r="AS219" s="5"/>
      <c r="AT219" s="5"/>
    </row>
    <row r="220" spans="45:46" ht="15">
      <c r="AS220" s="5"/>
      <c r="AT220" s="5"/>
    </row>
    <row r="221" spans="45:46" ht="15">
      <c r="AS221" s="5"/>
      <c r="AT221" s="5"/>
    </row>
    <row r="222" spans="45:46" ht="15">
      <c r="AS222" s="5"/>
      <c r="AT222" s="5"/>
    </row>
    <row r="223" spans="45:46" ht="15">
      <c r="AS223" s="5"/>
      <c r="AT223" s="5"/>
    </row>
    <row r="224" spans="45:46" ht="15">
      <c r="AS224" s="5"/>
      <c r="AT224" s="5"/>
    </row>
    <row r="225" spans="45:46" ht="15">
      <c r="AS225" s="5"/>
      <c r="AT225" s="5"/>
    </row>
    <row r="226" spans="45:46" ht="15">
      <c r="AS226" s="5"/>
      <c r="AT226" s="5"/>
    </row>
    <row r="227" spans="45:46" ht="15">
      <c r="AS227" s="5"/>
      <c r="AT227" s="5"/>
    </row>
    <row r="228" spans="45:46" ht="15">
      <c r="AS228" s="5"/>
      <c r="AT228" s="5"/>
    </row>
    <row r="229" spans="45:46" ht="15">
      <c r="AS229" s="5"/>
      <c r="AT229" s="5"/>
    </row>
    <row r="230" spans="45:46" ht="15">
      <c r="AS230" s="5"/>
      <c r="AT230" s="5"/>
    </row>
    <row r="231" spans="45:46" ht="15">
      <c r="AS231" s="5"/>
      <c r="AT231" s="5"/>
    </row>
    <row r="232" spans="45:46" ht="15">
      <c r="AS232" s="5"/>
      <c r="AT232" s="5"/>
    </row>
    <row r="233" spans="45:46" ht="15">
      <c r="AS233" s="5"/>
      <c r="AT233" s="5"/>
    </row>
    <row r="234" spans="45:46" ht="15">
      <c r="AS234" s="5"/>
      <c r="AT234" s="5"/>
    </row>
    <row r="235" spans="45:46" ht="15">
      <c r="AS235" s="5"/>
      <c r="AT235" s="5"/>
    </row>
    <row r="236" spans="45:46" ht="15">
      <c r="AS236" s="5"/>
      <c r="AT236" s="5"/>
    </row>
    <row r="237" spans="45:46" ht="15">
      <c r="AS237" s="5"/>
      <c r="AT237" s="5"/>
    </row>
    <row r="238" spans="45:46" ht="15">
      <c r="AS238" s="5"/>
      <c r="AT238" s="5"/>
    </row>
    <row r="239" spans="45:46" ht="15">
      <c r="AS239" s="5"/>
      <c r="AT239" s="5"/>
    </row>
    <row r="240" spans="45:46" ht="15">
      <c r="AS240" s="5"/>
      <c r="AT240" s="5"/>
    </row>
    <row r="241" spans="45:46" ht="15">
      <c r="AS241" s="5"/>
      <c r="AT241" s="5"/>
    </row>
    <row r="242" spans="45:46" ht="15">
      <c r="AS242" s="5"/>
      <c r="AT242" s="5"/>
    </row>
    <row r="243" spans="45:46" ht="15">
      <c r="AS243" s="5"/>
      <c r="AT243" s="5"/>
    </row>
    <row r="244" spans="45:46" ht="15">
      <c r="AS244" s="5"/>
      <c r="AT244" s="5"/>
    </row>
    <row r="245" spans="45:46" ht="15">
      <c r="AS245" s="5"/>
      <c r="AT245" s="5"/>
    </row>
    <row r="246" spans="45:46" ht="15">
      <c r="AS246" s="5"/>
      <c r="AT246" s="5"/>
    </row>
    <row r="247" spans="45:46" ht="15">
      <c r="AS247" s="5"/>
      <c r="AT247" s="5"/>
    </row>
    <row r="248" spans="45:46" ht="15">
      <c r="AS248" s="5"/>
      <c r="AT248" s="5"/>
    </row>
    <row r="249" spans="45:46" ht="15">
      <c r="AS249" s="5"/>
      <c r="AT249" s="5"/>
    </row>
    <row r="250" spans="45:46" ht="15">
      <c r="AS250" s="5"/>
      <c r="AT250" s="5"/>
    </row>
    <row r="251" spans="45:46" ht="15">
      <c r="AS251" s="5"/>
      <c r="AT251" s="5"/>
    </row>
    <row r="252" spans="45:46" ht="15">
      <c r="AS252" s="5"/>
      <c r="AT252" s="5"/>
    </row>
    <row r="253" spans="45:46" ht="15">
      <c r="AS253" s="5"/>
      <c r="AT253" s="5"/>
    </row>
    <row r="254" spans="45:46" ht="15">
      <c r="AS254" s="5"/>
      <c r="AT254" s="5"/>
    </row>
    <row r="255" spans="45:46" ht="15">
      <c r="AS255" s="5"/>
      <c r="AT255" s="5"/>
    </row>
    <row r="256" spans="45:46" ht="15">
      <c r="AS256" s="5"/>
      <c r="AT256" s="5"/>
    </row>
    <row r="257" spans="45:46" ht="15">
      <c r="AS257" s="5"/>
      <c r="AT257" s="5"/>
    </row>
    <row r="258" spans="45:46" ht="15">
      <c r="AS258" s="5"/>
      <c r="AT258" s="5"/>
    </row>
    <row r="259" spans="45:46" ht="15">
      <c r="AS259" s="5"/>
      <c r="AT259" s="5"/>
    </row>
    <row r="260" spans="45:46" ht="15">
      <c r="AS260" s="5"/>
      <c r="AT260" s="5"/>
    </row>
    <row r="261" spans="45:46" ht="15">
      <c r="AS261" s="5"/>
      <c r="AT261" s="5"/>
    </row>
    <row r="262" spans="45:46" ht="15">
      <c r="AS262" s="5"/>
      <c r="AT262" s="5"/>
    </row>
    <row r="263" spans="45:46" ht="15">
      <c r="AS263" s="5"/>
      <c r="AT263" s="5"/>
    </row>
    <row r="264" spans="45:46" ht="15">
      <c r="AS264" s="5"/>
      <c r="AT264" s="5"/>
    </row>
    <row r="265" spans="45:46" ht="15">
      <c r="AS265" s="5"/>
      <c r="AT265" s="5"/>
    </row>
    <row r="266" spans="45:46" ht="15">
      <c r="AS266" s="5"/>
      <c r="AT266" s="5"/>
    </row>
    <row r="267" spans="45:46" ht="15">
      <c r="AS267" s="5"/>
      <c r="AT267" s="5"/>
    </row>
    <row r="268" spans="45:46" ht="15">
      <c r="AS268" s="5"/>
      <c r="AT268" s="5"/>
    </row>
    <row r="269" spans="45:46" ht="15">
      <c r="AS269" s="5"/>
      <c r="AT269" s="5"/>
    </row>
    <row r="270" spans="45:46" ht="15">
      <c r="AS270" s="5"/>
      <c r="AT270" s="5"/>
    </row>
    <row r="271" spans="45:46" ht="15">
      <c r="AS271" s="5"/>
      <c r="AT271" s="5"/>
    </row>
    <row r="272" spans="45:46" ht="15">
      <c r="AS272" s="5"/>
      <c r="AT272" s="5"/>
    </row>
    <row r="273" spans="45:46" ht="15">
      <c r="AS273" s="5"/>
      <c r="AT273" s="5"/>
    </row>
    <row r="274" spans="45:46" ht="15">
      <c r="AS274" s="5"/>
      <c r="AT274" s="5"/>
    </row>
    <row r="275" spans="45:46" ht="15">
      <c r="AS275" s="5"/>
      <c r="AT275" s="5"/>
    </row>
    <row r="276" spans="45:46" ht="15">
      <c r="AS276" s="5"/>
      <c r="AT276" s="5"/>
    </row>
    <row r="277" spans="45:46" ht="15">
      <c r="AS277" s="5"/>
      <c r="AT277" s="5"/>
    </row>
    <row r="278" spans="45:46" ht="15">
      <c r="AS278" s="5"/>
      <c r="AT278" s="5"/>
    </row>
    <row r="279" spans="45:46" ht="15">
      <c r="AS279" s="5"/>
      <c r="AT279" s="5"/>
    </row>
    <row r="280" spans="45:46" ht="15">
      <c r="AS280" s="5"/>
      <c r="AT280" s="5"/>
    </row>
    <row r="281" spans="45:46" ht="15">
      <c r="AS281" s="5"/>
      <c r="AT281" s="5"/>
    </row>
    <row r="282" spans="45:46" ht="15">
      <c r="AS282" s="5"/>
      <c r="AT282" s="5"/>
    </row>
    <row r="283" spans="45:46" ht="15">
      <c r="AS283" s="5"/>
      <c r="AT283" s="5"/>
    </row>
    <row r="284" spans="45:46" ht="15">
      <c r="AS284" s="5"/>
      <c r="AT284" s="5"/>
    </row>
    <row r="285" spans="45:46" ht="15">
      <c r="AS285" s="5"/>
      <c r="AT285" s="5"/>
    </row>
    <row r="286" spans="45:46" ht="15">
      <c r="AS286" s="5"/>
      <c r="AT286" s="5"/>
    </row>
    <row r="287" spans="45:46" ht="15">
      <c r="AS287" s="5"/>
      <c r="AT287" s="5"/>
    </row>
    <row r="288" spans="45:46" ht="15">
      <c r="AS288" s="5"/>
      <c r="AT288" s="5"/>
    </row>
    <row r="289" spans="45:46" ht="15">
      <c r="AS289" s="5"/>
      <c r="AT289" s="5"/>
    </row>
    <row r="290" spans="45:46" ht="15">
      <c r="AS290" s="5"/>
      <c r="AT290" s="5"/>
    </row>
    <row r="291" spans="45:46" ht="15">
      <c r="AS291" s="5"/>
      <c r="AT291" s="5"/>
    </row>
    <row r="292" spans="45:46" ht="15">
      <c r="AS292" s="5"/>
      <c r="AT292" s="5"/>
    </row>
    <row r="293" spans="45:46" ht="15">
      <c r="AS293" s="5"/>
      <c r="AT293" s="5"/>
    </row>
    <row r="294" spans="45:46" ht="15">
      <c r="AS294" s="5"/>
      <c r="AT294" s="5"/>
    </row>
    <row r="295" spans="45:46" ht="15">
      <c r="AS295" s="5"/>
      <c r="AT295" s="5"/>
    </row>
    <row r="296" spans="45:46" ht="15">
      <c r="AS296" s="5"/>
      <c r="AT296" s="5"/>
    </row>
    <row r="297" spans="45:46" ht="15">
      <c r="AS297" s="5"/>
      <c r="AT297" s="5"/>
    </row>
    <row r="298" spans="45:46" ht="15">
      <c r="AS298" s="5"/>
      <c r="AT298" s="5"/>
    </row>
    <row r="299" spans="45:46" ht="15">
      <c r="AS299" s="5"/>
      <c r="AT299" s="5"/>
    </row>
    <row r="300" spans="45:46" ht="15">
      <c r="AS300" s="5"/>
      <c r="AT300" s="5"/>
    </row>
    <row r="301" spans="45:46" ht="15">
      <c r="AS301" s="5"/>
      <c r="AT301" s="5"/>
    </row>
    <row r="302" spans="45:46" ht="15">
      <c r="AS302" s="5"/>
      <c r="AT302" s="5"/>
    </row>
    <row r="303" spans="45:46" ht="15">
      <c r="AS303" s="5"/>
      <c r="AT303" s="5"/>
    </row>
    <row r="304" spans="45:46" ht="15">
      <c r="AS304" s="5"/>
      <c r="AT304" s="5"/>
    </row>
    <row r="305" spans="45:46" ht="15">
      <c r="AS305" s="5"/>
      <c r="AT305" s="5"/>
    </row>
  </sheetData>
  <mergeCells count="82">
    <mergeCell ref="AG34:AI34"/>
    <mergeCell ref="AV27:AW27"/>
    <mergeCell ref="AT43:AW43"/>
    <mergeCell ref="D54:J54"/>
    <mergeCell ref="O34:Q34"/>
    <mergeCell ref="R34:T34"/>
    <mergeCell ref="U34:W34"/>
    <mergeCell ref="X34:Z34"/>
    <mergeCell ref="AJ34:AL34"/>
    <mergeCell ref="A58:B58"/>
    <mergeCell ref="AM34:AO34"/>
    <mergeCell ref="AP34:AR34"/>
    <mergeCell ref="AS41:AW41"/>
    <mergeCell ref="AS42:AW42"/>
    <mergeCell ref="AA34:AC34"/>
    <mergeCell ref="AD34:AF34"/>
    <mergeCell ref="F34:H34"/>
    <mergeCell ref="I34:K34"/>
    <mergeCell ref="L34:N34"/>
    <mergeCell ref="AT24:AW24"/>
    <mergeCell ref="AS25:AW25"/>
    <mergeCell ref="AT14:AW14"/>
    <mergeCell ref="AU15:AW15"/>
    <mergeCell ref="AV17:AW17"/>
    <mergeCell ref="AT18:AW18"/>
    <mergeCell ref="AU19:AV19"/>
    <mergeCell ref="AU20:AV20"/>
    <mergeCell ref="AU21:AV21"/>
    <mergeCell ref="AT23:AW23"/>
    <mergeCell ref="AP10:AR10"/>
    <mergeCell ref="AU11:AW11"/>
    <mergeCell ref="AP12:AR12"/>
    <mergeCell ref="AV13:AW13"/>
    <mergeCell ref="AD10:AF10"/>
    <mergeCell ref="AG10:AI10"/>
    <mergeCell ref="AJ10:AL10"/>
    <mergeCell ref="AM10:AO10"/>
    <mergeCell ref="A8:E8"/>
    <mergeCell ref="AS8:AX8"/>
    <mergeCell ref="F10:H10"/>
    <mergeCell ref="I10:K10"/>
    <mergeCell ref="L10:N10"/>
    <mergeCell ref="O10:Q10"/>
    <mergeCell ref="R10:T10"/>
    <mergeCell ref="U10:W10"/>
    <mergeCell ref="X10:Z10"/>
    <mergeCell ref="AA10:AC10"/>
    <mergeCell ref="AM6:AO6"/>
    <mergeCell ref="AP6:AR6"/>
    <mergeCell ref="AS6:AX6"/>
    <mergeCell ref="A7:E7"/>
    <mergeCell ref="AS7:AX7"/>
    <mergeCell ref="AA6:AC6"/>
    <mergeCell ref="AD6:AF6"/>
    <mergeCell ref="AG6:AI6"/>
    <mergeCell ref="AJ6:AL6"/>
    <mergeCell ref="O6:Q6"/>
    <mergeCell ref="R6:T6"/>
    <mergeCell ref="U6:W6"/>
    <mergeCell ref="X6:Z6"/>
    <mergeCell ref="A6:E6"/>
    <mergeCell ref="F6:H6"/>
    <mergeCell ref="I6:K6"/>
    <mergeCell ref="L6:N6"/>
    <mergeCell ref="AJ5:AL5"/>
    <mergeCell ref="AM5:AO5"/>
    <mergeCell ref="AP5:AR5"/>
    <mergeCell ref="AS5:AX5"/>
    <mergeCell ref="X5:Z5"/>
    <mergeCell ref="AA5:AC5"/>
    <mergeCell ref="AD5:AF5"/>
    <mergeCell ref="AG5:AI5"/>
    <mergeCell ref="A2:AX2"/>
    <mergeCell ref="A3:AX3"/>
    <mergeCell ref="A4:AX4"/>
    <mergeCell ref="A5:E5"/>
    <mergeCell ref="F5:H5"/>
    <mergeCell ref="I5:K5"/>
    <mergeCell ref="L5:N5"/>
    <mergeCell ref="O5:Q5"/>
    <mergeCell ref="R5:T5"/>
    <mergeCell ref="U5:W5"/>
  </mergeCells>
  <printOptions/>
  <pageMargins left="0.2" right="0.23" top="0.57" bottom="0.2" header="0.5" footer="0.2"/>
  <pageSetup horizontalDpi="600" verticalDpi="600" orientation="landscape" paperSize="9" scale="50" r:id="rId3"/>
  <legacyDrawing r:id="rId2"/>
  <oleObjects>
    <oleObject progId="CDraw5" shapeId="53886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JANA ROBINSON</cp:lastModifiedBy>
  <cp:lastPrinted>2000-12-11T10:25:18Z</cp:lastPrinted>
  <dcterms:created xsi:type="dcterms:W3CDTF">2000-03-10T14:16:29Z</dcterms:created>
  <dcterms:modified xsi:type="dcterms:W3CDTF">2000-12-11T10:25:32Z</dcterms:modified>
  <cp:category/>
  <cp:version/>
  <cp:contentType/>
  <cp:contentStatus/>
</cp:coreProperties>
</file>