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060" windowHeight="4215" activeTab="0"/>
  </bookViews>
  <sheets>
    <sheet name="199899" sheetId="1" r:id="rId1"/>
  </sheets>
  <definedNames/>
  <calcPr fullCalcOnLoad="1"/>
</workbook>
</file>

<file path=xl/sharedStrings.xml><?xml version="1.0" encoding="utf-8"?>
<sst xmlns="http://schemas.openxmlformats.org/spreadsheetml/2006/main" count="189" uniqueCount="111">
  <si>
    <t>Total</t>
  </si>
  <si>
    <t>Totaal</t>
  </si>
  <si>
    <t>Human</t>
  </si>
  <si>
    <t>Menslik</t>
  </si>
  <si>
    <t>Voer</t>
  </si>
  <si>
    <t>Feed</t>
  </si>
  <si>
    <t>Verwerk vir:</t>
  </si>
  <si>
    <t>Opbergers, handelaars</t>
  </si>
  <si>
    <t>Net sales(+)/purchases of dealers(-)</t>
  </si>
  <si>
    <t>Verwerkers, ander</t>
  </si>
  <si>
    <t>(3)  Wheat equivalent/Koring ekwivalent.</t>
  </si>
  <si>
    <t>Menslike mark</t>
  </si>
  <si>
    <t>Uitvoere - Produkte (3)</t>
  </si>
  <si>
    <t>(d) Diverse</t>
  </si>
  <si>
    <t>Netto verkope(+)/Aankope(-) handel</t>
  </si>
  <si>
    <t>000t</t>
  </si>
  <si>
    <t>Progressive/Progressief</t>
  </si>
  <si>
    <t>Wheat in commercial structures</t>
  </si>
  <si>
    <r>
      <t xml:space="preserve">a) Opening stock </t>
    </r>
    <r>
      <rPr>
        <sz val="12"/>
        <rFont val="Arial"/>
        <family val="2"/>
      </rPr>
      <t>(1)</t>
    </r>
  </si>
  <si>
    <r>
      <t xml:space="preserve">(a) Beginvoorraad </t>
    </r>
    <r>
      <rPr>
        <sz val="12"/>
        <rFont val="Arial"/>
        <family val="2"/>
      </rPr>
      <t>(1)</t>
    </r>
  </si>
  <si>
    <t>b) Acquisition</t>
  </si>
  <si>
    <t>(b) Verkrygings</t>
  </si>
  <si>
    <t>Imported</t>
  </si>
  <si>
    <t>Ingevoer</t>
  </si>
  <si>
    <t>(c) Aanwending</t>
  </si>
  <si>
    <t>Processed for:</t>
  </si>
  <si>
    <t>Human market</t>
  </si>
  <si>
    <t>Animal market</t>
  </si>
  <si>
    <t>Dierevoer mark</t>
  </si>
  <si>
    <t>Net sales(+)/Purchases(-) dealers</t>
  </si>
  <si>
    <t>Verkoop aan eindverbruiker</t>
  </si>
  <si>
    <t>Exports - Products (3)</t>
  </si>
  <si>
    <t xml:space="preserve">              - Whole grain</t>
  </si>
  <si>
    <t>Eindvoorraad verklaar:</t>
  </si>
  <si>
    <t>Nov'98</t>
  </si>
  <si>
    <t>30 Nov'97</t>
  </si>
  <si>
    <t>31 Dec/Des'97</t>
  </si>
  <si>
    <t>31 Jan'98</t>
  </si>
  <si>
    <t>28 Feb'98</t>
  </si>
  <si>
    <t>31 Mrt'98</t>
  </si>
  <si>
    <t>30 Apr'98</t>
  </si>
  <si>
    <t>30 Jun'98</t>
  </si>
  <si>
    <t>31 Jul'98</t>
  </si>
  <si>
    <t>31 Aug'98</t>
  </si>
  <si>
    <t>30 Sep'98</t>
  </si>
  <si>
    <t>Dec/Des'98</t>
  </si>
  <si>
    <t>Jan'99</t>
  </si>
  <si>
    <t>Feb'99</t>
  </si>
  <si>
    <t>Apr'99</t>
  </si>
  <si>
    <t>Jun'99</t>
  </si>
  <si>
    <t>Jul'99</t>
  </si>
  <si>
    <t>Aug'99</t>
  </si>
  <si>
    <t>Sep'99</t>
  </si>
  <si>
    <t>Prog Oct/Okt'98 - Sep'99</t>
  </si>
  <si>
    <t>Oct/Okt'98</t>
  </si>
  <si>
    <t>Purchases from producers (2)</t>
  </si>
  <si>
    <t>c) Utilisation</t>
  </si>
  <si>
    <t>Seed</t>
  </si>
  <si>
    <t>Sold to end-consumer(s)</t>
  </si>
  <si>
    <t>(d) Sundries</t>
  </si>
  <si>
    <t>(h) Owners in African countries</t>
  </si>
  <si>
    <t>1 Oct/Okt'98</t>
  </si>
  <si>
    <t>1 Nov'98</t>
  </si>
  <si>
    <t>1 Dec/Des'98</t>
  </si>
  <si>
    <t>1 Jan'99</t>
  </si>
  <si>
    <t>1 Feb'99</t>
  </si>
  <si>
    <t>1 Apr'99</t>
  </si>
  <si>
    <t>1 Jun'99</t>
  </si>
  <si>
    <t>1 Jul'99</t>
  </si>
  <si>
    <t>1 Aug'99</t>
  </si>
  <si>
    <t>1 Sep'99</t>
  </si>
  <si>
    <t>(2)  Includes a portion of the production of developing producers - the balance will not necessarily be included here. Excludes 44 060 ton purchased in September 1998./Ingesluit 'n deel van die produksie van opkomende produsente - die balans sal nie noodwendig hier ingesluit word nie. Uitgesluit 44 060 ton gedurende September 1998 aangekoop.</t>
  </si>
  <si>
    <t xml:space="preserve">          SAGIS geen verantwoordelikheid vir enige aksies of verliese as gevolg van die inligting wat gebruik is nie.</t>
  </si>
  <si>
    <t xml:space="preserve">- Heelgraan   </t>
  </si>
  <si>
    <t>31 Oct/Okt'97</t>
  </si>
  <si>
    <t>Koring in kommersiële strukture</t>
  </si>
  <si>
    <t>May/Mei'99</t>
  </si>
  <si>
    <t>1 May/Mei'99</t>
  </si>
  <si>
    <t>31 May/Mei'98</t>
  </si>
  <si>
    <t>Revised information because</t>
  </si>
  <si>
    <t>of new entrants and adjustments</t>
  </si>
  <si>
    <t>received.</t>
  </si>
  <si>
    <t>Hersiene publikasie as gevolg</t>
  </si>
  <si>
    <t xml:space="preserve">van nuwe medewerkers en  gewysigde </t>
  </si>
  <si>
    <t>info ontvang.</t>
  </si>
  <si>
    <t xml:space="preserve">                                                                                                                                      Monthly announcement of information/Maandelikse bekendmaking van inligting                                                                                                                                        </t>
  </si>
  <si>
    <t>Surplus(-)/Deficit(+)(4)(5)</t>
  </si>
  <si>
    <t>Surplus(-)/Tekort(+)(4)(5)</t>
  </si>
  <si>
    <t>(6)  A degree of double counting may be included due to silo certificate exchange and back-to-back transactions./'n Mate van dubbeltelling mag hier voorkom as gevolg van silo-sertifikaatverwisseling en rug-aan-rug verkooptransaksies.</t>
  </si>
  <si>
    <t xml:space="preserve">     (8)   Producer deliveries during October 1998 - September 1999/Produsentelewerings gedurende Oktober 1998 - September 1999: 1883 718  ton.</t>
  </si>
  <si>
    <r>
      <t xml:space="preserve">(e) Unutilised stock </t>
    </r>
    <r>
      <rPr>
        <sz val="12"/>
        <rFont val="Arial"/>
        <family val="2"/>
      </rPr>
      <t>(a+b-c-d)</t>
    </r>
  </si>
  <si>
    <r>
      <t xml:space="preserve">(f) Own unutilised stock - </t>
    </r>
    <r>
      <rPr>
        <sz val="12"/>
        <rFont val="Arial"/>
        <family val="2"/>
      </rPr>
      <t>see (e)</t>
    </r>
  </si>
  <si>
    <t>(g) Gristing stock</t>
  </si>
  <si>
    <r>
      <t>(j) Total stock</t>
    </r>
    <r>
      <rPr>
        <sz val="12"/>
        <rFont val="Arial"/>
        <family val="0"/>
      </rPr>
      <t xml:space="preserve"> (f)+(g)+(h)+(i)</t>
    </r>
  </si>
  <si>
    <t>Ending stock declared:</t>
  </si>
  <si>
    <r>
      <t>(i) Producers stock</t>
    </r>
    <r>
      <rPr>
        <sz val="12"/>
        <rFont val="Arial"/>
        <family val="0"/>
      </rPr>
      <t xml:space="preserve"> (5)(6)</t>
    </r>
  </si>
  <si>
    <t>(7)  Stocks stored on behalf of producers not included in (a), (b), (e) and (f)/Produsentevoorrade nie ingesluit  in (a), (b), (e) en (f) nie.</t>
  </si>
  <si>
    <t xml:space="preserve">WHEAT/KORING - 1998/99 Marketing Year/Bemarkingsjaar (Okt - Sep) </t>
  </si>
  <si>
    <t>Mar/Mrt'99</t>
  </si>
  <si>
    <t>1 Mar/Mrt'99</t>
  </si>
  <si>
    <t>Aangekoop van produsente (2)</t>
  </si>
  <si>
    <r>
      <t xml:space="preserve">(e) Onaangewende voorraad </t>
    </r>
    <r>
      <rPr>
        <sz val="12"/>
        <rFont val="Arial"/>
        <family val="2"/>
      </rPr>
      <t>(a+b-c-d)</t>
    </r>
  </si>
  <si>
    <r>
      <t xml:space="preserve">(f) Eie onaangewende voorraad </t>
    </r>
    <r>
      <rPr>
        <sz val="12"/>
        <rFont val="Arial"/>
        <family val="2"/>
      </rPr>
      <t>- sien (d)</t>
    </r>
  </si>
  <si>
    <t>(g) Klandisiemaal voorraad</t>
  </si>
  <si>
    <r>
      <t xml:space="preserve">(i) Produsentevoorraad </t>
    </r>
    <r>
      <rPr>
        <sz val="12"/>
        <rFont val="Arial"/>
        <family val="2"/>
      </rPr>
      <t>(5)(6)</t>
    </r>
  </si>
  <si>
    <r>
      <t xml:space="preserve">(j) Totale voorraad </t>
    </r>
    <r>
      <rPr>
        <sz val="12"/>
        <rFont val="Arial"/>
        <family val="2"/>
      </rPr>
      <t>(e)+(f)+(g)+(h)</t>
    </r>
  </si>
  <si>
    <t>(1)  Includes 44 060 ton purchased in September 1998/Ingesluit 44 060 ton in September 1998 aangekoop.</t>
  </si>
  <si>
    <t xml:space="preserve">    (4)  As declared by collaborators. Although everything has been done to ensure the accuracy of the information, SAGIS does not take any responsibility for actions or losses that might occur as a result of the usage of this information./Soos verskaf deur medewerkers. Alhoewel alles gedoen is om te verseker dat die inligting korrek is, aanvaar</t>
  </si>
  <si>
    <t xml:space="preserve">     (5)  Opening stock on 1 October 1998 of new collaborators previously published as a "surplus", now taken into account in the 1997/98 publication and thus the opening stock on 1 October 1998./Beginvoorraad op 1 Oktober 1998 van nuwe medewerkers voorheen gepubliseer as 'n "surplus", nou teruggewerk en ingesluit in die</t>
  </si>
  <si>
    <t xml:space="preserve">          1997/98 inligting en dus in die beginvoorraad op 1 Oktober 1998.</t>
  </si>
  <si>
    <t>(h) Eienaars in Afrika-lande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</si>
</sst>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Braggadocio"/>
      <family val="5"/>
    </font>
    <font>
      <b/>
      <sz val="12"/>
      <name val="Matura MT Script Capitals"/>
      <family val="4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7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" fontId="3" fillId="0" borderId="33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8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0" fontId="3" fillId="0" borderId="9" xfId="0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0" fontId="0" fillId="0" borderId="8" xfId="0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0" fontId="0" fillId="0" borderId="20" xfId="0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4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3" fillId="0" borderId="2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17" fontId="2" fillId="0" borderId="13" xfId="0" applyNumberFormat="1" applyFont="1" applyBorder="1" applyAlignment="1">
      <alignment horizontal="center"/>
    </xf>
    <xf numFmtId="17" fontId="2" fillId="0" borderId="4" xfId="0" applyNumberFormat="1" applyFont="1" applyBorder="1" applyAlignment="1" quotePrefix="1">
      <alignment horizontal="center"/>
    </xf>
    <xf numFmtId="17" fontId="2" fillId="0" borderId="7" xfId="0" applyNumberFormat="1" applyFont="1" applyBorder="1" applyAlignment="1" quotePrefix="1">
      <alignment horizontal="center"/>
    </xf>
    <xf numFmtId="17" fontId="2" fillId="0" borderId="9" xfId="0" applyNumberFormat="1" applyFont="1" applyBorder="1" applyAlignment="1">
      <alignment horizontal="center"/>
    </xf>
    <xf numFmtId="17" fontId="2" fillId="0" borderId="2" xfId="0" applyNumberFormat="1" applyFont="1" applyBorder="1" applyAlignment="1" quotePrefix="1">
      <alignment horizontal="center"/>
    </xf>
    <xf numFmtId="17" fontId="2" fillId="0" borderId="12" xfId="0" applyNumberFormat="1" applyFont="1" applyBorder="1" applyAlignment="1" quotePrefix="1">
      <alignment horizontal="center"/>
    </xf>
    <xf numFmtId="0" fontId="3" fillId="0" borderId="4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17" fontId="2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152400</xdr:colOff>
      <xdr:row>0</xdr:row>
      <xdr:rowOff>66675</xdr:rowOff>
    </xdr:from>
    <xdr:to>
      <xdr:col>32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66675"/>
          <a:ext cx="679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0</xdr:row>
      <xdr:rowOff>66675</xdr:rowOff>
    </xdr:from>
    <xdr:to>
      <xdr:col>32</xdr:col>
      <xdr:colOff>28575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66675"/>
          <a:ext cx="679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73"/>
  <sheetViews>
    <sheetView tabSelected="1" zoomScale="75" zoomScaleNormal="75" workbookViewId="0" topLeftCell="AP21">
      <selection activeCell="AV42" sqref="AV42"/>
    </sheetView>
  </sheetViews>
  <sheetFormatPr defaultColWidth="9.140625" defaultRowHeight="12.75"/>
  <cols>
    <col min="1" max="1" width="2.421875" style="119" customWidth="1"/>
    <col min="2" max="2" width="1.421875" style="119" customWidth="1"/>
    <col min="3" max="3" width="1.28515625" style="119" customWidth="1"/>
    <col min="4" max="4" width="15.421875" style="119" customWidth="1"/>
    <col min="5" max="5" width="17.00390625" style="119" customWidth="1"/>
    <col min="6" max="21" width="8.00390625" style="119" customWidth="1"/>
    <col min="22" max="22" width="7.8515625" style="119" customWidth="1"/>
    <col min="23" max="29" width="8.00390625" style="119" customWidth="1"/>
    <col min="30" max="30" width="7.8515625" style="119" customWidth="1"/>
    <col min="31" max="43" width="8.00390625" style="119" customWidth="1"/>
    <col min="44" max="44" width="11.57421875" style="119" customWidth="1"/>
    <col min="45" max="45" width="12.421875" style="119" customWidth="1"/>
    <col min="46" max="46" width="32.28125" style="119" customWidth="1"/>
    <col min="47" max="47" width="3.00390625" style="119" customWidth="1"/>
    <col min="48" max="48" width="1.421875" style="119" customWidth="1"/>
    <col min="49" max="49" width="12.28125" style="119" customWidth="1"/>
    <col min="50" max="51" width="12.421875" style="119" customWidth="1"/>
    <col min="52" max="52" width="9.421875" style="119" customWidth="1"/>
    <col min="53" max="16384" width="9.140625" style="119" customWidth="1"/>
  </cols>
  <sheetData>
    <row r="1" spans="1:190" s="3" customFormat="1" ht="15.75">
      <c r="A1" s="4"/>
      <c r="B1" s="4"/>
      <c r="C1" s="4"/>
      <c r="D1" s="4"/>
      <c r="E1" s="4"/>
      <c r="F1" s="4"/>
      <c r="G1" s="4"/>
      <c r="H1" s="4"/>
      <c r="I1" s="4"/>
      <c r="J1" s="4"/>
      <c r="K1" s="6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s="3" customFormat="1" ht="18.75">
      <c r="A2" s="4"/>
      <c r="B2" s="4"/>
      <c r="C2" s="4"/>
      <c r="D2" s="4"/>
      <c r="E2" s="4"/>
      <c r="F2" s="4"/>
      <c r="G2" s="4"/>
      <c r="H2" s="4"/>
      <c r="I2" s="4"/>
      <c r="J2" s="4"/>
      <c r="K2" s="6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s="3" customFormat="1" ht="3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6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</row>
    <row r="4" s="39" customFormat="1" ht="15"/>
    <row r="5" s="39" customFormat="1" ht="15.75" thickBot="1"/>
    <row r="6" spans="1:190" s="3" customFormat="1" ht="15.75">
      <c r="A6" s="145" t="s">
        <v>85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65"/>
      <c r="AX6" s="65"/>
      <c r="AY6" s="65"/>
      <c r="AZ6" s="65"/>
      <c r="BA6" s="65"/>
      <c r="BB6" s="65"/>
      <c r="BC6" s="65"/>
      <c r="BD6" s="65"/>
      <c r="BE6" s="65"/>
      <c r="BF6" s="31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</row>
    <row r="7" spans="1:190" s="3" customFormat="1" ht="15.75" customHeight="1">
      <c r="A7" s="146" t="s">
        <v>97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</row>
    <row r="8" spans="1:190" s="3" customFormat="1" ht="15.75" customHeight="1" thickBot="1">
      <c r="A8" s="147" t="s">
        <v>15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</row>
    <row r="9" spans="1:83" ht="15.75">
      <c r="A9" s="165" t="s">
        <v>79</v>
      </c>
      <c r="B9" s="166"/>
      <c r="C9" s="166"/>
      <c r="D9" s="166"/>
      <c r="E9" s="167"/>
      <c r="F9" s="148" t="s">
        <v>54</v>
      </c>
      <c r="G9" s="149"/>
      <c r="H9" s="150"/>
      <c r="I9" s="148" t="s">
        <v>34</v>
      </c>
      <c r="J9" s="149"/>
      <c r="K9" s="150"/>
      <c r="L9" s="148" t="s">
        <v>45</v>
      </c>
      <c r="M9" s="149"/>
      <c r="N9" s="150"/>
      <c r="O9" s="148" t="s">
        <v>46</v>
      </c>
      <c r="P9" s="149"/>
      <c r="Q9" s="150"/>
      <c r="R9" s="148" t="s">
        <v>47</v>
      </c>
      <c r="S9" s="149"/>
      <c r="T9" s="150"/>
      <c r="U9" s="148" t="s">
        <v>98</v>
      </c>
      <c r="V9" s="149"/>
      <c r="W9" s="150"/>
      <c r="X9" s="148" t="s">
        <v>48</v>
      </c>
      <c r="Y9" s="163"/>
      <c r="Z9" s="164"/>
      <c r="AA9" s="148" t="s">
        <v>76</v>
      </c>
      <c r="AB9" s="149"/>
      <c r="AC9" s="150"/>
      <c r="AD9" s="148" t="s">
        <v>49</v>
      </c>
      <c r="AE9" s="163"/>
      <c r="AF9" s="164"/>
      <c r="AG9" s="148" t="s">
        <v>50</v>
      </c>
      <c r="AH9" s="149"/>
      <c r="AI9" s="149"/>
      <c r="AJ9" s="148" t="s">
        <v>51</v>
      </c>
      <c r="AK9" s="149"/>
      <c r="AL9" s="150"/>
      <c r="AM9" s="148" t="s">
        <v>52</v>
      </c>
      <c r="AN9" s="149"/>
      <c r="AO9" s="150"/>
      <c r="AP9" s="148" t="s">
        <v>53</v>
      </c>
      <c r="AQ9" s="149"/>
      <c r="AR9" s="150"/>
      <c r="AS9" s="165" t="s">
        <v>82</v>
      </c>
      <c r="AT9" s="166"/>
      <c r="AU9" s="166"/>
      <c r="AV9" s="167"/>
      <c r="AW9" s="35"/>
      <c r="AX9" s="35"/>
      <c r="AY9" s="35"/>
      <c r="AZ9" s="35"/>
      <c r="BA9" s="4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ht="16.5" thickBot="1">
      <c r="A10" s="168" t="s">
        <v>80</v>
      </c>
      <c r="B10" s="146"/>
      <c r="C10" s="146"/>
      <c r="D10" s="146"/>
      <c r="E10" s="169"/>
      <c r="F10" s="151"/>
      <c r="G10" s="152"/>
      <c r="H10" s="153"/>
      <c r="I10" s="151"/>
      <c r="J10" s="152"/>
      <c r="K10" s="153"/>
      <c r="L10" s="151"/>
      <c r="M10" s="152"/>
      <c r="N10" s="153"/>
      <c r="O10" s="151"/>
      <c r="P10" s="152"/>
      <c r="Q10" s="153"/>
      <c r="R10" s="151"/>
      <c r="S10" s="152"/>
      <c r="T10" s="153"/>
      <c r="U10" s="151"/>
      <c r="V10" s="152"/>
      <c r="W10" s="153"/>
      <c r="X10" s="151"/>
      <c r="Y10" s="161"/>
      <c r="Z10" s="162"/>
      <c r="AA10" s="151"/>
      <c r="AB10" s="152"/>
      <c r="AC10" s="153"/>
      <c r="AD10" s="151"/>
      <c r="AE10" s="161"/>
      <c r="AF10" s="162"/>
      <c r="AG10" s="151"/>
      <c r="AH10" s="152"/>
      <c r="AI10" s="152"/>
      <c r="AJ10" s="151"/>
      <c r="AK10" s="152"/>
      <c r="AL10" s="153"/>
      <c r="AM10" s="151"/>
      <c r="AN10" s="152"/>
      <c r="AO10" s="153"/>
      <c r="AP10" s="151" t="s">
        <v>16</v>
      </c>
      <c r="AQ10" s="152"/>
      <c r="AR10" s="153"/>
      <c r="AS10" s="168" t="s">
        <v>83</v>
      </c>
      <c r="AT10" s="146"/>
      <c r="AU10" s="146"/>
      <c r="AV10" s="169"/>
      <c r="AW10" s="35"/>
      <c r="AX10" s="35"/>
      <c r="AY10" s="35"/>
      <c r="AZ10" s="35"/>
      <c r="BA10" s="4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83" ht="15.75">
      <c r="A11" s="168" t="s">
        <v>81</v>
      </c>
      <c r="B11" s="146"/>
      <c r="C11" s="146"/>
      <c r="D11" s="146"/>
      <c r="E11" s="169"/>
      <c r="F11" s="8" t="s">
        <v>2</v>
      </c>
      <c r="G11" s="9" t="s">
        <v>5</v>
      </c>
      <c r="H11" s="10" t="s">
        <v>0</v>
      </c>
      <c r="I11" s="8" t="s">
        <v>2</v>
      </c>
      <c r="J11" s="9" t="s">
        <v>5</v>
      </c>
      <c r="K11" s="10" t="s">
        <v>0</v>
      </c>
      <c r="L11" s="8" t="s">
        <v>2</v>
      </c>
      <c r="M11" s="9" t="s">
        <v>5</v>
      </c>
      <c r="N11" s="10" t="s">
        <v>0</v>
      </c>
      <c r="O11" s="8" t="s">
        <v>2</v>
      </c>
      <c r="P11" s="9" t="s">
        <v>5</v>
      </c>
      <c r="Q11" s="10" t="s">
        <v>0</v>
      </c>
      <c r="R11" s="8" t="s">
        <v>2</v>
      </c>
      <c r="S11" s="9" t="s">
        <v>5</v>
      </c>
      <c r="T11" s="10" t="s">
        <v>0</v>
      </c>
      <c r="U11" s="8" t="s">
        <v>2</v>
      </c>
      <c r="V11" s="9" t="s">
        <v>5</v>
      </c>
      <c r="W11" s="10" t="s">
        <v>0</v>
      </c>
      <c r="X11" s="8" t="s">
        <v>2</v>
      </c>
      <c r="Y11" s="9" t="s">
        <v>5</v>
      </c>
      <c r="Z11" s="10" t="s">
        <v>0</v>
      </c>
      <c r="AA11" s="8" t="s">
        <v>2</v>
      </c>
      <c r="AB11" s="9" t="s">
        <v>5</v>
      </c>
      <c r="AC11" s="10" t="s">
        <v>0</v>
      </c>
      <c r="AD11" s="8" t="s">
        <v>2</v>
      </c>
      <c r="AE11" s="9" t="s">
        <v>5</v>
      </c>
      <c r="AF11" s="10" t="s">
        <v>0</v>
      </c>
      <c r="AG11" s="8" t="s">
        <v>2</v>
      </c>
      <c r="AH11" s="9" t="s">
        <v>5</v>
      </c>
      <c r="AI11" s="29" t="s">
        <v>0</v>
      </c>
      <c r="AJ11" s="8" t="s">
        <v>2</v>
      </c>
      <c r="AK11" s="9" t="s">
        <v>5</v>
      </c>
      <c r="AL11" s="10" t="s">
        <v>0</v>
      </c>
      <c r="AM11" s="8" t="s">
        <v>2</v>
      </c>
      <c r="AN11" s="9" t="s">
        <v>5</v>
      </c>
      <c r="AO11" s="10" t="s">
        <v>0</v>
      </c>
      <c r="AP11" s="8" t="s">
        <v>2</v>
      </c>
      <c r="AQ11" s="9" t="s">
        <v>5</v>
      </c>
      <c r="AR11" s="10" t="s">
        <v>0</v>
      </c>
      <c r="AS11" s="168" t="s">
        <v>84</v>
      </c>
      <c r="AT11" s="146"/>
      <c r="AU11" s="146"/>
      <c r="AV11" s="169"/>
      <c r="AW11" s="35"/>
      <c r="AX11" s="35"/>
      <c r="AY11" s="35"/>
      <c r="AZ11" s="35"/>
      <c r="BA11" s="4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3" ht="15.75" thickBot="1">
      <c r="A12" s="158"/>
      <c r="B12" s="159"/>
      <c r="C12" s="159"/>
      <c r="D12" s="159"/>
      <c r="E12" s="160"/>
      <c r="F12" s="13" t="s">
        <v>3</v>
      </c>
      <c r="G12" s="14" t="s">
        <v>4</v>
      </c>
      <c r="H12" s="15" t="s">
        <v>1</v>
      </c>
      <c r="I12" s="13" t="s">
        <v>3</v>
      </c>
      <c r="J12" s="14" t="s">
        <v>4</v>
      </c>
      <c r="K12" s="15" t="s">
        <v>1</v>
      </c>
      <c r="L12" s="13" t="s">
        <v>3</v>
      </c>
      <c r="M12" s="14" t="s">
        <v>4</v>
      </c>
      <c r="N12" s="15" t="s">
        <v>1</v>
      </c>
      <c r="O12" s="13" t="s">
        <v>3</v>
      </c>
      <c r="P12" s="14" t="s">
        <v>4</v>
      </c>
      <c r="Q12" s="15" t="s">
        <v>1</v>
      </c>
      <c r="R12" s="13" t="s">
        <v>3</v>
      </c>
      <c r="S12" s="14" t="s">
        <v>4</v>
      </c>
      <c r="T12" s="15" t="s">
        <v>1</v>
      </c>
      <c r="U12" s="13" t="s">
        <v>3</v>
      </c>
      <c r="V12" s="14" t="s">
        <v>4</v>
      </c>
      <c r="W12" s="15" t="s">
        <v>1</v>
      </c>
      <c r="X12" s="13" t="s">
        <v>3</v>
      </c>
      <c r="Y12" s="14" t="s">
        <v>4</v>
      </c>
      <c r="Z12" s="15" t="s">
        <v>1</v>
      </c>
      <c r="AA12" s="13" t="s">
        <v>3</v>
      </c>
      <c r="AB12" s="14" t="s">
        <v>4</v>
      </c>
      <c r="AC12" s="15" t="s">
        <v>1</v>
      </c>
      <c r="AD12" s="13" t="s">
        <v>3</v>
      </c>
      <c r="AE12" s="14" t="s">
        <v>4</v>
      </c>
      <c r="AF12" s="15" t="s">
        <v>1</v>
      </c>
      <c r="AG12" s="13" t="s">
        <v>3</v>
      </c>
      <c r="AH12" s="14" t="s">
        <v>4</v>
      </c>
      <c r="AI12" s="30" t="s">
        <v>1</v>
      </c>
      <c r="AJ12" s="13" t="s">
        <v>3</v>
      </c>
      <c r="AK12" s="14" t="s">
        <v>4</v>
      </c>
      <c r="AL12" s="15" t="s">
        <v>1</v>
      </c>
      <c r="AM12" s="13" t="s">
        <v>3</v>
      </c>
      <c r="AN12" s="14" t="s">
        <v>4</v>
      </c>
      <c r="AO12" s="15" t="s">
        <v>1</v>
      </c>
      <c r="AP12" s="13" t="s">
        <v>3</v>
      </c>
      <c r="AQ12" s="14" t="s">
        <v>4</v>
      </c>
      <c r="AR12" s="15" t="s">
        <v>1</v>
      </c>
      <c r="AS12" s="158"/>
      <c r="AT12" s="159"/>
      <c r="AU12" s="159"/>
      <c r="AV12" s="160"/>
      <c r="AW12" s="35"/>
      <c r="AX12" s="35"/>
      <c r="AY12" s="35"/>
      <c r="AZ12" s="35"/>
      <c r="BA12" s="4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ht="7.5" customHeight="1" thickBot="1">
      <c r="A13" s="113"/>
      <c r="B13" s="30"/>
      <c r="C13" s="30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5"/>
      <c r="AT13" s="35"/>
      <c r="AU13" s="35"/>
      <c r="AV13" s="69"/>
      <c r="AW13" s="35"/>
      <c r="AX13" s="35"/>
      <c r="AY13" s="35"/>
      <c r="AZ13" s="35"/>
      <c r="BA13" s="4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ht="15.75" thickBot="1">
      <c r="A14" s="154" t="s">
        <v>17</v>
      </c>
      <c r="B14" s="155"/>
      <c r="C14" s="155"/>
      <c r="D14" s="155"/>
      <c r="E14" s="156"/>
      <c r="F14" s="154" t="s">
        <v>61</v>
      </c>
      <c r="G14" s="155"/>
      <c r="H14" s="156"/>
      <c r="I14" s="154" t="s">
        <v>62</v>
      </c>
      <c r="J14" s="155"/>
      <c r="K14" s="156"/>
      <c r="L14" s="154" t="s">
        <v>63</v>
      </c>
      <c r="M14" s="155"/>
      <c r="N14" s="156"/>
      <c r="O14" s="154" t="s">
        <v>64</v>
      </c>
      <c r="P14" s="155"/>
      <c r="Q14" s="156"/>
      <c r="R14" s="154" t="s">
        <v>65</v>
      </c>
      <c r="S14" s="155"/>
      <c r="T14" s="156"/>
      <c r="U14" s="154" t="s">
        <v>99</v>
      </c>
      <c r="V14" s="155"/>
      <c r="W14" s="156"/>
      <c r="X14" s="154" t="s">
        <v>66</v>
      </c>
      <c r="Y14" s="155"/>
      <c r="Z14" s="156"/>
      <c r="AA14" s="154" t="s">
        <v>77</v>
      </c>
      <c r="AB14" s="155"/>
      <c r="AC14" s="156"/>
      <c r="AD14" s="154" t="s">
        <v>67</v>
      </c>
      <c r="AE14" s="155"/>
      <c r="AF14" s="156"/>
      <c r="AG14" s="154" t="s">
        <v>68</v>
      </c>
      <c r="AH14" s="155"/>
      <c r="AI14" s="156"/>
      <c r="AJ14" s="154" t="s">
        <v>69</v>
      </c>
      <c r="AK14" s="155"/>
      <c r="AL14" s="156"/>
      <c r="AM14" s="154" t="s">
        <v>70</v>
      </c>
      <c r="AN14" s="155"/>
      <c r="AO14" s="156"/>
      <c r="AP14" s="154" t="s">
        <v>61</v>
      </c>
      <c r="AQ14" s="155"/>
      <c r="AR14" s="157"/>
      <c r="AS14" s="154" t="s">
        <v>75</v>
      </c>
      <c r="AT14" s="155"/>
      <c r="AU14" s="155"/>
      <c r="AV14" s="156"/>
      <c r="AW14" s="35"/>
      <c r="AX14" s="35"/>
      <c r="AY14" s="35"/>
      <c r="AZ14" s="35"/>
      <c r="BA14" s="4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ht="16.5" thickBot="1">
      <c r="A15" s="2" t="s">
        <v>18</v>
      </c>
      <c r="B15" s="4"/>
      <c r="C15" s="4"/>
      <c r="D15" s="4"/>
      <c r="E15" s="4"/>
      <c r="F15" s="120">
        <v>1233</v>
      </c>
      <c r="G15" s="121">
        <v>8</v>
      </c>
      <c r="H15" s="122">
        <f>SUM(F15:G15)</f>
        <v>1241</v>
      </c>
      <c r="I15" s="120">
        <f>+F35</f>
        <v>1178</v>
      </c>
      <c r="J15" s="121">
        <f>+G35</f>
        <v>7</v>
      </c>
      <c r="K15" s="122">
        <f>SUM(I15:J15)</f>
        <v>1185</v>
      </c>
      <c r="L15" s="120">
        <f>+I35</f>
        <v>1429</v>
      </c>
      <c r="M15" s="121">
        <f>+J35</f>
        <v>17</v>
      </c>
      <c r="N15" s="122">
        <f>SUM(L15:M15)</f>
        <v>1446</v>
      </c>
      <c r="O15" s="120">
        <f>+L35</f>
        <v>1671</v>
      </c>
      <c r="P15" s="121">
        <f>+M35</f>
        <v>23</v>
      </c>
      <c r="Q15" s="122">
        <f>SUM(O15:P15)</f>
        <v>1694</v>
      </c>
      <c r="R15" s="120">
        <f>+O35</f>
        <v>1832</v>
      </c>
      <c r="S15" s="121">
        <f>+P35</f>
        <v>22</v>
      </c>
      <c r="T15" s="122">
        <f>SUM(R15:S15)</f>
        <v>1854</v>
      </c>
      <c r="U15" s="120">
        <f>+R35</f>
        <v>1720</v>
      </c>
      <c r="V15" s="121">
        <f>+S35</f>
        <v>20</v>
      </c>
      <c r="W15" s="122">
        <f>SUM(U15:V15)</f>
        <v>1740</v>
      </c>
      <c r="X15" s="120">
        <f>+U35</f>
        <v>1648</v>
      </c>
      <c r="Y15" s="121">
        <f>+V35</f>
        <v>15</v>
      </c>
      <c r="Z15" s="122">
        <f>SUM(X15:Y15)</f>
        <v>1663</v>
      </c>
      <c r="AA15" s="120">
        <f>+X35</f>
        <v>1602</v>
      </c>
      <c r="AB15" s="121">
        <f>+Y35</f>
        <v>13</v>
      </c>
      <c r="AC15" s="122">
        <f>SUM(AA15:AB15)</f>
        <v>1615</v>
      </c>
      <c r="AD15" s="120">
        <f>+AA35</f>
        <v>1419</v>
      </c>
      <c r="AE15" s="121">
        <f>+AB35</f>
        <v>11</v>
      </c>
      <c r="AF15" s="122">
        <f>SUM(AD15:AE15)</f>
        <v>1430</v>
      </c>
      <c r="AG15" s="120">
        <f>+AD35</f>
        <v>1277</v>
      </c>
      <c r="AH15" s="121">
        <f>+AE35</f>
        <v>8</v>
      </c>
      <c r="AI15" s="122">
        <f>SUM(AG15:AH15)</f>
        <v>1285</v>
      </c>
      <c r="AJ15" s="120">
        <f>+AG35</f>
        <v>1117</v>
      </c>
      <c r="AK15" s="121">
        <f>+AH35</f>
        <v>7</v>
      </c>
      <c r="AL15" s="122">
        <f>SUM(AJ15:AK15)</f>
        <v>1124</v>
      </c>
      <c r="AM15" s="120">
        <f>+AJ35</f>
        <v>964</v>
      </c>
      <c r="AN15" s="121">
        <f>+AK35</f>
        <v>5</v>
      </c>
      <c r="AO15" s="122">
        <f>SUM(AM15:AN15)</f>
        <v>969</v>
      </c>
      <c r="AP15" s="120">
        <v>1233</v>
      </c>
      <c r="AQ15" s="121">
        <v>8</v>
      </c>
      <c r="AR15" s="122">
        <f>SUM(AP15:AQ15)</f>
        <v>1241</v>
      </c>
      <c r="AS15" s="16"/>
      <c r="AT15" s="16"/>
      <c r="AU15" s="16"/>
      <c r="AV15" s="70" t="s">
        <v>19</v>
      </c>
      <c r="AW15" s="16"/>
      <c r="AX15" s="16"/>
      <c r="AY15" s="33"/>
      <c r="AZ15" s="35"/>
      <c r="BA15" s="4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ht="16.5" thickBot="1">
      <c r="A16" s="2"/>
      <c r="B16" s="4"/>
      <c r="C16" s="4"/>
      <c r="D16" s="4"/>
      <c r="E16" s="4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18" t="s">
        <v>53</v>
      </c>
      <c r="AQ16" s="118"/>
      <c r="AR16" s="118"/>
      <c r="AS16" s="16"/>
      <c r="AT16" s="16"/>
      <c r="AU16" s="16"/>
      <c r="AV16" s="70"/>
      <c r="AW16" s="16"/>
      <c r="AX16" s="16"/>
      <c r="AY16" s="33"/>
      <c r="AZ16" s="35"/>
      <c r="BA16" s="4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ht="16.5" thickBot="1">
      <c r="A17" s="2" t="s">
        <v>20</v>
      </c>
      <c r="B17" s="4"/>
      <c r="C17" s="4"/>
      <c r="D17" s="4"/>
      <c r="E17" s="4"/>
      <c r="F17" s="114">
        <f>SUM(F18:F19)</f>
        <v>228</v>
      </c>
      <c r="G17" s="115">
        <f>SUM(G18:G19)</f>
        <v>0</v>
      </c>
      <c r="H17" s="116">
        <f>SUM(F17:G17)</f>
        <v>228</v>
      </c>
      <c r="I17" s="114">
        <f>SUM(I18:I19)</f>
        <v>572</v>
      </c>
      <c r="J17" s="115">
        <f>SUM(J18:J19)</f>
        <v>14</v>
      </c>
      <c r="K17" s="116">
        <f>SUM(I17:J17)</f>
        <v>586</v>
      </c>
      <c r="L17" s="114">
        <f>SUM(L18:L19)</f>
        <v>542</v>
      </c>
      <c r="M17" s="115">
        <f>SUM(M18:M19)</f>
        <v>9</v>
      </c>
      <c r="N17" s="116">
        <f>SUM(L17:M17)</f>
        <v>551</v>
      </c>
      <c r="O17" s="114">
        <f>SUM(O18:O19)</f>
        <v>286</v>
      </c>
      <c r="P17" s="115">
        <f>SUM(P18:P19)</f>
        <v>4</v>
      </c>
      <c r="Q17" s="116">
        <f>SUM(O17:P17)</f>
        <v>290</v>
      </c>
      <c r="R17" s="114">
        <f>SUM(R18:R19)</f>
        <v>122</v>
      </c>
      <c r="S17" s="115">
        <f>SUM(S18:S19)</f>
        <v>5</v>
      </c>
      <c r="T17" s="116">
        <f>SUM(R17:S17)</f>
        <v>127</v>
      </c>
      <c r="U17" s="114">
        <f>SUM(U18:U19)</f>
        <v>74</v>
      </c>
      <c r="V17" s="115">
        <f>SUM(V18:V19)</f>
        <v>2</v>
      </c>
      <c r="W17" s="116">
        <f>SUM(U17:V17)</f>
        <v>76</v>
      </c>
      <c r="X17" s="114">
        <f>SUM(X18:X19)</f>
        <v>46</v>
      </c>
      <c r="Y17" s="115">
        <f>SUM(Y18:Y19)</f>
        <v>3</v>
      </c>
      <c r="Z17" s="116">
        <f>SUM(X17:Y17)</f>
        <v>49</v>
      </c>
      <c r="AA17" s="114">
        <f>SUM(AA18:AA19)</f>
        <v>58</v>
      </c>
      <c r="AB17" s="115">
        <f>SUM(AB18:AB19)</f>
        <v>0</v>
      </c>
      <c r="AC17" s="116">
        <f>SUM(AA17:AB17)</f>
        <v>58</v>
      </c>
      <c r="AD17" s="114">
        <f>SUM(AD18:AD19)</f>
        <v>44</v>
      </c>
      <c r="AE17" s="115">
        <f>SUM(AE18:AE19)</f>
        <v>1</v>
      </c>
      <c r="AF17" s="116">
        <f>SUM(AD17:AE17)</f>
        <v>45</v>
      </c>
      <c r="AG17" s="114">
        <f>SUM(AG18:AG19)</f>
        <v>55</v>
      </c>
      <c r="AH17" s="115">
        <f>SUM(AH18:AH19)</f>
        <v>0</v>
      </c>
      <c r="AI17" s="117">
        <f>SUM(AG17:AH17)</f>
        <v>55</v>
      </c>
      <c r="AJ17" s="114">
        <f>SUM(AJ18:AJ19)</f>
        <v>50</v>
      </c>
      <c r="AK17" s="115">
        <f>SUM(AK18:AK19)</f>
        <v>0</v>
      </c>
      <c r="AL17" s="116">
        <f>SUM(AJ17:AK17)</f>
        <v>50</v>
      </c>
      <c r="AM17" s="114">
        <f>SUM(AM18:AM19)</f>
        <v>13</v>
      </c>
      <c r="AN17" s="115">
        <f>SUM(AN18:AN19)</f>
        <v>0</v>
      </c>
      <c r="AO17" s="116">
        <f>SUM(AM17:AN17)</f>
        <v>13</v>
      </c>
      <c r="AP17" s="114">
        <f>SUM(AP18:AP19)</f>
        <v>2090</v>
      </c>
      <c r="AQ17" s="115">
        <f>+SUM(AQ18:AQ19)</f>
        <v>38</v>
      </c>
      <c r="AR17" s="116">
        <f>SUM(AP17:AQ17)</f>
        <v>2128</v>
      </c>
      <c r="AS17" s="16"/>
      <c r="AT17" s="16"/>
      <c r="AU17" s="16" t="s">
        <v>21</v>
      </c>
      <c r="AV17" s="124"/>
      <c r="AW17" s="16"/>
      <c r="AX17" s="16"/>
      <c r="AY17" s="16"/>
      <c r="AZ17" s="35"/>
      <c r="BA17" s="4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ht="15.75">
      <c r="A18" s="2"/>
      <c r="B18" s="18" t="s">
        <v>55</v>
      </c>
      <c r="C18" s="7"/>
      <c r="D18" s="7"/>
      <c r="E18" s="7"/>
      <c r="F18" s="45">
        <v>164</v>
      </c>
      <c r="G18" s="46">
        <v>0</v>
      </c>
      <c r="H18" s="116">
        <f>+SUM(F18:G18)</f>
        <v>164</v>
      </c>
      <c r="I18" s="45">
        <v>530</v>
      </c>
      <c r="J18" s="46">
        <v>14</v>
      </c>
      <c r="K18" s="116">
        <f>+SUM(I18:J18)</f>
        <v>544</v>
      </c>
      <c r="L18" s="45">
        <v>515</v>
      </c>
      <c r="M18" s="46">
        <v>9</v>
      </c>
      <c r="N18" s="116">
        <f>+SUM(L18:M18)</f>
        <v>524</v>
      </c>
      <c r="O18" s="45">
        <v>242</v>
      </c>
      <c r="P18" s="46">
        <v>4</v>
      </c>
      <c r="Q18" s="116">
        <f>+SUM(O18:P18)</f>
        <v>246</v>
      </c>
      <c r="R18" s="45">
        <v>64</v>
      </c>
      <c r="S18" s="46">
        <v>5</v>
      </c>
      <c r="T18" s="116">
        <f>+SUM(R18:S18)</f>
        <v>69</v>
      </c>
      <c r="U18" s="45">
        <v>36</v>
      </c>
      <c r="V18" s="46">
        <v>2</v>
      </c>
      <c r="W18" s="116">
        <f>+SUM(U18:V18)</f>
        <v>38</v>
      </c>
      <c r="X18" s="45">
        <v>20</v>
      </c>
      <c r="Y18" s="46">
        <v>3</v>
      </c>
      <c r="Z18" s="116">
        <f>+SUM(X18:Y18)</f>
        <v>23</v>
      </c>
      <c r="AA18" s="45">
        <v>18</v>
      </c>
      <c r="AB18" s="46">
        <v>0</v>
      </c>
      <c r="AC18" s="116">
        <f>+SUM(AA18:AB18)</f>
        <v>18</v>
      </c>
      <c r="AD18" s="45">
        <v>5</v>
      </c>
      <c r="AE18" s="46">
        <v>1</v>
      </c>
      <c r="AF18" s="116">
        <f>+SUM(AD18:AE18)</f>
        <v>6</v>
      </c>
      <c r="AG18" s="45">
        <v>3</v>
      </c>
      <c r="AH18" s="46">
        <v>0</v>
      </c>
      <c r="AI18" s="117">
        <f>+SUM(AG18:AH18)</f>
        <v>3</v>
      </c>
      <c r="AJ18" s="45">
        <v>3</v>
      </c>
      <c r="AK18" s="46">
        <v>0</v>
      </c>
      <c r="AL18" s="116">
        <f>+SUM(AJ18:AK18)</f>
        <v>3</v>
      </c>
      <c r="AM18" s="45">
        <v>6</v>
      </c>
      <c r="AN18" s="46">
        <v>0</v>
      </c>
      <c r="AO18" s="116">
        <f>+SUM(AM18:AN18)</f>
        <v>6</v>
      </c>
      <c r="AP18" s="71">
        <f>+AJ18+AG18+AD18+AA18+X18+U18+R18+O18+L18+I18+AM18+F18</f>
        <v>1606</v>
      </c>
      <c r="AQ18" s="44">
        <f>+AK18+AH18+AE18+AB18+Y18+V18+S18+P18+M18+J18+AN18+G18</f>
        <v>38</v>
      </c>
      <c r="AR18" s="116">
        <f>+SUM(AP18:AQ18)</f>
        <v>1644</v>
      </c>
      <c r="AS18" s="72"/>
      <c r="AT18" s="73"/>
      <c r="AU18" s="74" t="s">
        <v>100</v>
      </c>
      <c r="AV18" s="75"/>
      <c r="AW18" s="17"/>
      <c r="AX18" s="17"/>
      <c r="AY18" s="17"/>
      <c r="AZ18" s="35"/>
      <c r="BA18" s="4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ht="16.5" thickBot="1">
      <c r="A19" s="2"/>
      <c r="B19" s="12" t="s">
        <v>22</v>
      </c>
      <c r="C19" s="5"/>
      <c r="D19" s="5"/>
      <c r="E19" s="5"/>
      <c r="F19" s="48">
        <v>64</v>
      </c>
      <c r="G19" s="49">
        <v>0</v>
      </c>
      <c r="H19" s="125">
        <f>SUM(F19:G19)</f>
        <v>64</v>
      </c>
      <c r="I19" s="48">
        <v>42</v>
      </c>
      <c r="J19" s="49">
        <v>0</v>
      </c>
      <c r="K19" s="125">
        <f>SUM(I19:J19)</f>
        <v>42</v>
      </c>
      <c r="L19" s="48">
        <v>27</v>
      </c>
      <c r="M19" s="49">
        <v>0</v>
      </c>
      <c r="N19" s="125">
        <f>SUM(L19:M19)</f>
        <v>27</v>
      </c>
      <c r="O19" s="48">
        <v>44</v>
      </c>
      <c r="P19" s="49">
        <v>0</v>
      </c>
      <c r="Q19" s="125">
        <f>SUM(O19:P19)</f>
        <v>44</v>
      </c>
      <c r="R19" s="48">
        <v>58</v>
      </c>
      <c r="S19" s="49">
        <v>0</v>
      </c>
      <c r="T19" s="125">
        <f>SUM(R19:S19)</f>
        <v>58</v>
      </c>
      <c r="U19" s="48">
        <v>38</v>
      </c>
      <c r="V19" s="49">
        <v>0</v>
      </c>
      <c r="W19" s="125">
        <f>SUM(U19:V19)</f>
        <v>38</v>
      </c>
      <c r="X19" s="48">
        <v>26</v>
      </c>
      <c r="Y19" s="49">
        <v>0</v>
      </c>
      <c r="Z19" s="125">
        <f>SUM(X19:Y19)</f>
        <v>26</v>
      </c>
      <c r="AA19" s="48">
        <v>40</v>
      </c>
      <c r="AB19" s="49">
        <v>0</v>
      </c>
      <c r="AC19" s="125">
        <f>SUM(AA19:AB19)</f>
        <v>40</v>
      </c>
      <c r="AD19" s="48">
        <v>39</v>
      </c>
      <c r="AE19" s="49">
        <v>0</v>
      </c>
      <c r="AF19" s="125">
        <f>SUM(AD19:AE19)</f>
        <v>39</v>
      </c>
      <c r="AG19" s="48">
        <v>52</v>
      </c>
      <c r="AH19" s="49">
        <v>0</v>
      </c>
      <c r="AI19" s="126">
        <f>SUM(AG19:AH19)</f>
        <v>52</v>
      </c>
      <c r="AJ19" s="48">
        <v>47</v>
      </c>
      <c r="AK19" s="49">
        <v>0</v>
      </c>
      <c r="AL19" s="125">
        <f>SUM(AJ19:AK19)</f>
        <v>47</v>
      </c>
      <c r="AM19" s="48">
        <v>7</v>
      </c>
      <c r="AN19" s="49">
        <v>0</v>
      </c>
      <c r="AO19" s="125">
        <f>SUM(AM19:AN19)</f>
        <v>7</v>
      </c>
      <c r="AP19" s="108">
        <f>+AJ19+AG19+AD19+AA19+X19+U19+R19+O19+L19+I19+AM19+F19</f>
        <v>484</v>
      </c>
      <c r="AQ19" s="47">
        <f>+AK19+AH19+AE19+AB19+Y19+V19+S19+P19+M19+J19+AN19+G19</f>
        <v>0</v>
      </c>
      <c r="AR19" s="125">
        <f>SUM(AP19:AQ19)</f>
        <v>484</v>
      </c>
      <c r="AS19" s="76"/>
      <c r="AT19" s="77"/>
      <c r="AU19" s="78" t="s">
        <v>23</v>
      </c>
      <c r="AV19" s="75"/>
      <c r="AW19" s="17"/>
      <c r="AX19" s="17"/>
      <c r="AY19" s="17"/>
      <c r="AZ19" s="35"/>
      <c r="BA19" s="4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ht="16.5" thickBot="1">
      <c r="A20" s="2"/>
      <c r="B20" s="4"/>
      <c r="C20" s="4"/>
      <c r="D20" s="4"/>
      <c r="E20" s="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3"/>
      <c r="AM20" s="42"/>
      <c r="AN20" s="42"/>
      <c r="AO20" s="43"/>
      <c r="AP20" s="42"/>
      <c r="AQ20" s="42"/>
      <c r="AR20" s="42"/>
      <c r="AS20" s="17"/>
      <c r="AT20" s="17"/>
      <c r="AU20" s="127"/>
      <c r="AV20" s="124"/>
      <c r="AW20" s="17"/>
      <c r="AX20" s="17"/>
      <c r="AY20" s="17"/>
      <c r="AZ20" s="35"/>
      <c r="BA20" s="4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ht="16.5" thickBot="1">
      <c r="A21" s="2" t="s">
        <v>56</v>
      </c>
      <c r="B21" s="4"/>
      <c r="C21" s="4"/>
      <c r="D21" s="4"/>
      <c r="E21" s="4"/>
      <c r="F21" s="114">
        <f>+F22+SUM(F26:F27)</f>
        <v>225</v>
      </c>
      <c r="G21" s="128">
        <f>+G22+SUM(G26:G27)</f>
        <v>0</v>
      </c>
      <c r="H21" s="116">
        <f aca="true" t="shared" si="0" ref="H21:H27">SUM(F21:G21)</f>
        <v>225</v>
      </c>
      <c r="I21" s="114">
        <f>+I22+SUM(I26:I27)</f>
        <v>217</v>
      </c>
      <c r="J21" s="128">
        <f>+J22+SUM(J26:J27)</f>
        <v>1</v>
      </c>
      <c r="K21" s="116">
        <f aca="true" t="shared" si="1" ref="K21:K27">SUM(I21:J21)</f>
        <v>218</v>
      </c>
      <c r="L21" s="114">
        <f>+L22+SUM(L26:L27)</f>
        <v>198</v>
      </c>
      <c r="M21" s="128">
        <f>+M22+SUM(M26:M27)</f>
        <v>4</v>
      </c>
      <c r="N21" s="116">
        <f aca="true" t="shared" si="2" ref="N21:N27">SUM(L21:M21)</f>
        <v>202</v>
      </c>
      <c r="O21" s="114">
        <f>+O22+SUM(O26:O27)</f>
        <v>177</v>
      </c>
      <c r="P21" s="128">
        <f>+P22+SUM(P26:P27)</f>
        <v>7</v>
      </c>
      <c r="Q21" s="116">
        <f aca="true" t="shared" si="3" ref="Q21:Q27">SUM(O21:P21)</f>
        <v>184</v>
      </c>
      <c r="R21" s="114">
        <f>+R22+SUM(R26:R27)</f>
        <v>184</v>
      </c>
      <c r="S21" s="128">
        <f>+S22+SUM(S26:S27)</f>
        <v>9</v>
      </c>
      <c r="T21" s="116">
        <f aca="true" t="shared" si="4" ref="T21:T27">SUM(R21:S21)</f>
        <v>193</v>
      </c>
      <c r="U21" s="114">
        <f>+U22+SUM(U26:U27)</f>
        <v>197</v>
      </c>
      <c r="V21" s="128">
        <f>+V22+SUM(V26:V27)</f>
        <v>5</v>
      </c>
      <c r="W21" s="116">
        <f aca="true" t="shared" si="5" ref="W21:W27">SUM(U21:V21)</f>
        <v>202</v>
      </c>
      <c r="X21" s="114">
        <f>+X22+SUM(X26:X27)</f>
        <v>180</v>
      </c>
      <c r="Y21" s="128">
        <f>+Y22+SUM(Y26:Y27)</f>
        <v>4</v>
      </c>
      <c r="Z21" s="116">
        <f aca="true" t="shared" si="6" ref="Z21:Z27">SUM(X21:Y21)</f>
        <v>184</v>
      </c>
      <c r="AA21" s="114">
        <f>+AA22+SUM(AA26:AA27)</f>
        <v>217</v>
      </c>
      <c r="AB21" s="128">
        <f>+AB22+SUM(AB26:AB27)</f>
        <v>2</v>
      </c>
      <c r="AC21" s="116">
        <f aca="true" t="shared" si="7" ref="AC21:AC27">SUM(AA21:AB21)</f>
        <v>219</v>
      </c>
      <c r="AD21" s="114">
        <f>+AD22+SUM(AD26:AD27)</f>
        <v>187</v>
      </c>
      <c r="AE21" s="128">
        <f>+AE22+SUM(AE26:AE27)</f>
        <v>3</v>
      </c>
      <c r="AF21" s="116">
        <f aca="true" t="shared" si="8" ref="AF21:AF27">SUM(AD21:AE21)</f>
        <v>190</v>
      </c>
      <c r="AG21" s="114">
        <f>+AG22+SUM(AG26:AG27)</f>
        <v>201</v>
      </c>
      <c r="AH21" s="128">
        <f>+AH22+SUM(AH26:AH27)</f>
        <v>3</v>
      </c>
      <c r="AI21" s="117">
        <f aca="true" t="shared" si="9" ref="AI21:AI27">SUM(AG21:AH21)</f>
        <v>204</v>
      </c>
      <c r="AJ21" s="114">
        <f>+AJ22+SUM(AJ26:AJ27)</f>
        <v>207</v>
      </c>
      <c r="AK21" s="128">
        <f>+AK22+SUM(AK26:AK27)</f>
        <v>3</v>
      </c>
      <c r="AL21" s="116">
        <f aca="true" t="shared" si="10" ref="AL21:AL27">SUM(AJ21:AK21)</f>
        <v>210</v>
      </c>
      <c r="AM21" s="114">
        <f>+AM22+SUM(AM26:AM27)</f>
        <v>190</v>
      </c>
      <c r="AN21" s="128">
        <f>+AN22+SUM(AN26:AN27)</f>
        <v>0</v>
      </c>
      <c r="AO21" s="116">
        <f aca="true" t="shared" si="11" ref="AO21:AO27">SUM(AM21:AN21)</f>
        <v>190</v>
      </c>
      <c r="AP21" s="114">
        <f>+AP22+SUM(AP26:AP27)</f>
        <v>2380</v>
      </c>
      <c r="AQ21" s="128">
        <f>+AQ22+SUM(AQ26:AQ27)</f>
        <v>41</v>
      </c>
      <c r="AR21" s="116">
        <f aca="true" t="shared" si="12" ref="AR21:AR27">SUM(AP21:AQ21)</f>
        <v>2421</v>
      </c>
      <c r="AS21" s="16"/>
      <c r="AT21" s="16"/>
      <c r="AU21" s="112" t="s">
        <v>24</v>
      </c>
      <c r="AV21" s="124"/>
      <c r="AW21" s="16"/>
      <c r="AX21" s="16"/>
      <c r="AY21" s="16"/>
      <c r="AZ21" s="35"/>
      <c r="BA21" s="4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ht="15.75">
      <c r="A22" s="2"/>
      <c r="B22" s="18" t="s">
        <v>25</v>
      </c>
      <c r="C22" s="7"/>
      <c r="D22" s="7"/>
      <c r="E22" s="7"/>
      <c r="F22" s="114">
        <f>SUM(F23:F24)</f>
        <v>222</v>
      </c>
      <c r="G22" s="115">
        <f>SUM(G23:G24)</f>
        <v>0</v>
      </c>
      <c r="H22" s="116">
        <f t="shared" si="0"/>
        <v>222</v>
      </c>
      <c r="I22" s="114">
        <f>SUM(I23:I24)</f>
        <v>217</v>
      </c>
      <c r="J22" s="115">
        <f>SUM(J23:J24)</f>
        <v>1</v>
      </c>
      <c r="K22" s="116">
        <f t="shared" si="1"/>
        <v>218</v>
      </c>
      <c r="L22" s="114">
        <f>SUM(L23:L24)</f>
        <v>197</v>
      </c>
      <c r="M22" s="115">
        <f>SUM(M23:M24)</f>
        <v>4</v>
      </c>
      <c r="N22" s="116">
        <f t="shared" si="2"/>
        <v>201</v>
      </c>
      <c r="O22" s="114">
        <f>SUM(O23:O24)</f>
        <v>177</v>
      </c>
      <c r="P22" s="115">
        <f>SUM(P23:P24)</f>
        <v>7</v>
      </c>
      <c r="Q22" s="116">
        <f t="shared" si="3"/>
        <v>184</v>
      </c>
      <c r="R22" s="114">
        <f>SUM(R23:R24)</f>
        <v>180</v>
      </c>
      <c r="S22" s="115">
        <f>SUM(S23:S24)</f>
        <v>9</v>
      </c>
      <c r="T22" s="116">
        <f t="shared" si="4"/>
        <v>189</v>
      </c>
      <c r="U22" s="114">
        <f>SUM(U23:U24)</f>
        <v>196</v>
      </c>
      <c r="V22" s="115">
        <f>SUM(V23:V24)</f>
        <v>5</v>
      </c>
      <c r="W22" s="116">
        <f t="shared" si="5"/>
        <v>201</v>
      </c>
      <c r="X22" s="114">
        <f>SUM(X23:X24)</f>
        <v>178</v>
      </c>
      <c r="Y22" s="115">
        <f>SUM(Y23:Y24)</f>
        <v>4</v>
      </c>
      <c r="Z22" s="116">
        <f t="shared" si="6"/>
        <v>182</v>
      </c>
      <c r="AA22" s="114">
        <f>SUM(AA23:AA24)</f>
        <v>212</v>
      </c>
      <c r="AB22" s="115">
        <f>SUM(AB23:AB24)</f>
        <v>2</v>
      </c>
      <c r="AC22" s="116">
        <f t="shared" si="7"/>
        <v>214</v>
      </c>
      <c r="AD22" s="114">
        <f>SUM(AD23:AD24)</f>
        <v>186</v>
      </c>
      <c r="AE22" s="115">
        <f>SUM(AE23:AE24)</f>
        <v>2</v>
      </c>
      <c r="AF22" s="116">
        <f t="shared" si="8"/>
        <v>188</v>
      </c>
      <c r="AG22" s="114">
        <f>SUM(AG23:AG24)</f>
        <v>201</v>
      </c>
      <c r="AH22" s="115">
        <f>SUM(AH23:AH24)</f>
        <v>2</v>
      </c>
      <c r="AI22" s="117">
        <f t="shared" si="9"/>
        <v>203</v>
      </c>
      <c r="AJ22" s="114">
        <f>SUM(AJ23:AJ24)</f>
        <v>207</v>
      </c>
      <c r="AK22" s="115">
        <f>SUM(AK23:AK24)</f>
        <v>2</v>
      </c>
      <c r="AL22" s="116">
        <f t="shared" si="10"/>
        <v>209</v>
      </c>
      <c r="AM22" s="114">
        <f>SUM(AM23:AM24)</f>
        <v>189</v>
      </c>
      <c r="AN22" s="115">
        <f>SUM(AN23:AN24)</f>
        <v>0</v>
      </c>
      <c r="AO22" s="116">
        <f t="shared" si="11"/>
        <v>189</v>
      </c>
      <c r="AP22" s="129">
        <f>SUM(AP23:AP24)</f>
        <v>2362</v>
      </c>
      <c r="AQ22" s="130">
        <f>SUM(AQ23:AQ24)</f>
        <v>38</v>
      </c>
      <c r="AR22" s="116">
        <f t="shared" si="12"/>
        <v>2400</v>
      </c>
      <c r="AS22" s="72"/>
      <c r="AT22" s="73"/>
      <c r="AU22" s="79" t="s">
        <v>6</v>
      </c>
      <c r="AV22" s="75"/>
      <c r="AW22" s="17"/>
      <c r="AX22" s="17"/>
      <c r="AY22" s="17"/>
      <c r="AZ22" s="35"/>
      <c r="BA22" s="4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ht="15.75">
      <c r="A23" s="2"/>
      <c r="B23" s="19"/>
      <c r="C23" s="20" t="s">
        <v>26</v>
      </c>
      <c r="D23" s="21"/>
      <c r="E23" s="21"/>
      <c r="F23" s="51">
        <v>222</v>
      </c>
      <c r="G23" s="52">
        <v>0</v>
      </c>
      <c r="H23" s="131">
        <f t="shared" si="0"/>
        <v>222</v>
      </c>
      <c r="I23" s="51">
        <v>217</v>
      </c>
      <c r="J23" s="52">
        <v>0</v>
      </c>
      <c r="K23" s="131">
        <f t="shared" si="1"/>
        <v>217</v>
      </c>
      <c r="L23" s="51">
        <v>196</v>
      </c>
      <c r="M23" s="52">
        <v>0</v>
      </c>
      <c r="N23" s="131">
        <f t="shared" si="2"/>
        <v>196</v>
      </c>
      <c r="O23" s="51">
        <v>176</v>
      </c>
      <c r="P23" s="52">
        <v>0</v>
      </c>
      <c r="Q23" s="131">
        <f t="shared" si="3"/>
        <v>176</v>
      </c>
      <c r="R23" s="51">
        <v>177</v>
      </c>
      <c r="S23" s="52">
        <v>0</v>
      </c>
      <c r="T23" s="131">
        <f t="shared" si="4"/>
        <v>177</v>
      </c>
      <c r="U23" s="51">
        <v>192</v>
      </c>
      <c r="V23" s="52">
        <v>0</v>
      </c>
      <c r="W23" s="131">
        <f t="shared" si="5"/>
        <v>192</v>
      </c>
      <c r="X23" s="51">
        <v>177</v>
      </c>
      <c r="Y23" s="52">
        <v>0</v>
      </c>
      <c r="Z23" s="131">
        <f t="shared" si="6"/>
        <v>177</v>
      </c>
      <c r="AA23" s="51">
        <v>211</v>
      </c>
      <c r="AB23" s="52">
        <v>0</v>
      </c>
      <c r="AC23" s="131">
        <f t="shared" si="7"/>
        <v>211</v>
      </c>
      <c r="AD23" s="51">
        <v>185</v>
      </c>
      <c r="AE23" s="52">
        <v>0</v>
      </c>
      <c r="AF23" s="131">
        <f t="shared" si="8"/>
        <v>185</v>
      </c>
      <c r="AG23" s="51">
        <v>201</v>
      </c>
      <c r="AH23" s="52">
        <v>0</v>
      </c>
      <c r="AI23" s="132">
        <f t="shared" si="9"/>
        <v>201</v>
      </c>
      <c r="AJ23" s="51">
        <v>206</v>
      </c>
      <c r="AK23" s="52">
        <v>0</v>
      </c>
      <c r="AL23" s="131">
        <f t="shared" si="10"/>
        <v>206</v>
      </c>
      <c r="AM23" s="51">
        <v>188</v>
      </c>
      <c r="AN23" s="52">
        <v>0</v>
      </c>
      <c r="AO23" s="131">
        <f t="shared" si="11"/>
        <v>188</v>
      </c>
      <c r="AP23" s="107">
        <f>+AJ23+AG23+AD23+AA23+X23+U23+R23+O23+L23+I23+AM23+F23</f>
        <v>2348</v>
      </c>
      <c r="AQ23" s="50">
        <f>+AK23+AH23+AE23+AB23+Y23+V23+S23+P23+M23+J23+AN23+G23</f>
        <v>0</v>
      </c>
      <c r="AR23" s="131">
        <f t="shared" si="12"/>
        <v>2348</v>
      </c>
      <c r="AS23" s="80"/>
      <c r="AT23" s="81" t="s">
        <v>11</v>
      </c>
      <c r="AU23" s="75"/>
      <c r="AV23" s="75"/>
      <c r="AW23" s="17"/>
      <c r="AX23" s="17"/>
      <c r="AY23" s="32"/>
      <c r="AZ23" s="35"/>
      <c r="BA23" s="4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ht="15.75">
      <c r="A24" s="2"/>
      <c r="B24" s="19"/>
      <c r="C24" s="23" t="s">
        <v>27</v>
      </c>
      <c r="D24" s="6"/>
      <c r="E24" s="6"/>
      <c r="F24" s="53">
        <v>0</v>
      </c>
      <c r="G24" s="54">
        <v>0</v>
      </c>
      <c r="H24" s="133">
        <f t="shared" si="0"/>
        <v>0</v>
      </c>
      <c r="I24" s="53">
        <v>0</v>
      </c>
      <c r="J24" s="54">
        <v>1</v>
      </c>
      <c r="K24" s="133">
        <f t="shared" si="1"/>
        <v>1</v>
      </c>
      <c r="L24" s="53">
        <v>1</v>
      </c>
      <c r="M24" s="54">
        <v>4</v>
      </c>
      <c r="N24" s="133">
        <f t="shared" si="2"/>
        <v>5</v>
      </c>
      <c r="O24" s="53">
        <v>1</v>
      </c>
      <c r="P24" s="54">
        <v>7</v>
      </c>
      <c r="Q24" s="133">
        <f t="shared" si="3"/>
        <v>8</v>
      </c>
      <c r="R24" s="53">
        <v>3</v>
      </c>
      <c r="S24" s="54">
        <v>9</v>
      </c>
      <c r="T24" s="133">
        <f t="shared" si="4"/>
        <v>12</v>
      </c>
      <c r="U24" s="53">
        <v>4</v>
      </c>
      <c r="V24" s="54">
        <v>5</v>
      </c>
      <c r="W24" s="133">
        <f t="shared" si="5"/>
        <v>9</v>
      </c>
      <c r="X24" s="53">
        <v>1</v>
      </c>
      <c r="Y24" s="54">
        <v>4</v>
      </c>
      <c r="Z24" s="133">
        <f t="shared" si="6"/>
        <v>5</v>
      </c>
      <c r="AA24" s="53">
        <v>1</v>
      </c>
      <c r="AB24" s="54">
        <v>2</v>
      </c>
      <c r="AC24" s="133">
        <f t="shared" si="7"/>
        <v>3</v>
      </c>
      <c r="AD24" s="53">
        <v>1</v>
      </c>
      <c r="AE24" s="54">
        <v>2</v>
      </c>
      <c r="AF24" s="133">
        <f t="shared" si="8"/>
        <v>3</v>
      </c>
      <c r="AG24" s="53">
        <v>0</v>
      </c>
      <c r="AH24" s="54">
        <v>2</v>
      </c>
      <c r="AI24" s="134">
        <f t="shared" si="9"/>
        <v>2</v>
      </c>
      <c r="AJ24" s="53">
        <v>1</v>
      </c>
      <c r="AK24" s="54">
        <v>2</v>
      </c>
      <c r="AL24" s="133">
        <f t="shared" si="10"/>
        <v>3</v>
      </c>
      <c r="AM24" s="53">
        <v>1</v>
      </c>
      <c r="AN24" s="54">
        <v>0</v>
      </c>
      <c r="AO24" s="133">
        <f t="shared" si="11"/>
        <v>1</v>
      </c>
      <c r="AP24" s="82">
        <f>+AJ24+AG24+AD24+AA24+X24+U24+R24+O24+L24+I24+AM24+F24</f>
        <v>14</v>
      </c>
      <c r="AQ24" s="56">
        <f>+AK24+AH24+AE24+AB24+Y24+V24+S24+P24+M24+J24+AN24+G24</f>
        <v>38</v>
      </c>
      <c r="AR24" s="133">
        <f t="shared" si="12"/>
        <v>52</v>
      </c>
      <c r="AS24" s="83"/>
      <c r="AT24" s="84" t="s">
        <v>28</v>
      </c>
      <c r="AU24" s="75"/>
      <c r="AV24" s="75"/>
      <c r="AW24" s="17"/>
      <c r="AX24" s="17"/>
      <c r="AY24" s="32"/>
      <c r="AZ24" s="35"/>
      <c r="BA24" s="4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ht="15.75" customHeight="1" hidden="1">
      <c r="A25" s="2"/>
      <c r="B25" s="19" t="s">
        <v>8</v>
      </c>
      <c r="C25" s="4"/>
      <c r="D25" s="4"/>
      <c r="E25" s="4"/>
      <c r="F25" s="55"/>
      <c r="G25" s="57"/>
      <c r="H25" s="63">
        <f t="shared" si="0"/>
        <v>0</v>
      </c>
      <c r="I25" s="55"/>
      <c r="J25" s="57"/>
      <c r="K25" s="63">
        <f t="shared" si="1"/>
        <v>0</v>
      </c>
      <c r="L25" s="55"/>
      <c r="M25" s="57"/>
      <c r="N25" s="63">
        <f t="shared" si="2"/>
        <v>0</v>
      </c>
      <c r="O25" s="55"/>
      <c r="P25" s="57"/>
      <c r="Q25" s="63">
        <f t="shared" si="3"/>
        <v>0</v>
      </c>
      <c r="R25" s="55"/>
      <c r="S25" s="57"/>
      <c r="T25" s="63">
        <f t="shared" si="4"/>
        <v>0</v>
      </c>
      <c r="U25" s="55"/>
      <c r="V25" s="57"/>
      <c r="W25" s="63">
        <f t="shared" si="5"/>
        <v>0</v>
      </c>
      <c r="X25" s="55"/>
      <c r="Y25" s="57"/>
      <c r="Z25" s="63">
        <f t="shared" si="6"/>
        <v>0</v>
      </c>
      <c r="AA25" s="55"/>
      <c r="AB25" s="57"/>
      <c r="AC25" s="63">
        <f t="shared" si="7"/>
        <v>0</v>
      </c>
      <c r="AD25" s="55"/>
      <c r="AE25" s="57"/>
      <c r="AF25" s="63">
        <f t="shared" si="8"/>
        <v>0</v>
      </c>
      <c r="AG25" s="55"/>
      <c r="AH25" s="57"/>
      <c r="AI25" s="64">
        <f t="shared" si="9"/>
        <v>0</v>
      </c>
      <c r="AJ25" s="55"/>
      <c r="AK25" s="57"/>
      <c r="AL25" s="63">
        <f t="shared" si="10"/>
        <v>0</v>
      </c>
      <c r="AM25" s="55"/>
      <c r="AN25" s="57"/>
      <c r="AO25" s="63">
        <f t="shared" si="11"/>
        <v>0</v>
      </c>
      <c r="AP25" s="51" t="e">
        <f>+#REF!+BX25+BU25+BR25+BO25+BL25</f>
        <v>#REF!</v>
      </c>
      <c r="AQ25" s="56" t="e">
        <f>+#REF!+BY25+BV25+BS25+BP25+BM25</f>
        <v>#REF!</v>
      </c>
      <c r="AR25" s="63" t="e">
        <f t="shared" si="12"/>
        <v>#REF!</v>
      </c>
      <c r="AS25" s="41"/>
      <c r="AT25" s="17"/>
      <c r="AU25" s="75"/>
      <c r="AV25" s="75"/>
      <c r="AW25" s="17"/>
      <c r="AX25" s="17"/>
      <c r="AY25" s="17"/>
      <c r="AZ25" s="35"/>
      <c r="BA25" s="4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ht="15.75">
      <c r="A26" s="2"/>
      <c r="B26" s="19" t="s">
        <v>57</v>
      </c>
      <c r="C26" s="4"/>
      <c r="D26" s="4"/>
      <c r="E26" s="4"/>
      <c r="F26" s="55">
        <v>3</v>
      </c>
      <c r="G26" s="57">
        <v>0</v>
      </c>
      <c r="H26" s="63">
        <f t="shared" si="0"/>
        <v>3</v>
      </c>
      <c r="I26" s="55">
        <v>0</v>
      </c>
      <c r="J26" s="57">
        <v>0</v>
      </c>
      <c r="K26" s="63">
        <f t="shared" si="1"/>
        <v>0</v>
      </c>
      <c r="L26" s="55">
        <v>0</v>
      </c>
      <c r="M26" s="57">
        <v>0</v>
      </c>
      <c r="N26" s="63">
        <f t="shared" si="2"/>
        <v>0</v>
      </c>
      <c r="O26" s="55">
        <v>0</v>
      </c>
      <c r="P26" s="57">
        <v>0</v>
      </c>
      <c r="Q26" s="63">
        <f t="shared" si="3"/>
        <v>0</v>
      </c>
      <c r="R26" s="55">
        <v>4</v>
      </c>
      <c r="S26" s="57">
        <v>0</v>
      </c>
      <c r="T26" s="63">
        <f t="shared" si="4"/>
        <v>4</v>
      </c>
      <c r="U26" s="55">
        <v>1</v>
      </c>
      <c r="V26" s="57">
        <v>0</v>
      </c>
      <c r="W26" s="63">
        <f t="shared" si="5"/>
        <v>1</v>
      </c>
      <c r="X26" s="55">
        <v>2</v>
      </c>
      <c r="Y26" s="57">
        <v>0</v>
      </c>
      <c r="Z26" s="63">
        <f t="shared" si="6"/>
        <v>2</v>
      </c>
      <c r="AA26" s="55">
        <v>5</v>
      </c>
      <c r="AB26" s="57">
        <v>0</v>
      </c>
      <c r="AC26" s="63">
        <f t="shared" si="7"/>
        <v>5</v>
      </c>
      <c r="AD26" s="55">
        <v>1</v>
      </c>
      <c r="AE26" s="57">
        <v>0</v>
      </c>
      <c r="AF26" s="63">
        <f t="shared" si="8"/>
        <v>1</v>
      </c>
      <c r="AG26" s="55">
        <v>0</v>
      </c>
      <c r="AH26" s="57">
        <v>0</v>
      </c>
      <c r="AI26" s="64">
        <f t="shared" si="9"/>
        <v>0</v>
      </c>
      <c r="AJ26" s="55">
        <v>0</v>
      </c>
      <c r="AK26" s="57">
        <v>0</v>
      </c>
      <c r="AL26" s="63">
        <f t="shared" si="10"/>
        <v>0</v>
      </c>
      <c r="AM26" s="55">
        <v>0</v>
      </c>
      <c r="AN26" s="57">
        <v>0</v>
      </c>
      <c r="AO26" s="63">
        <f t="shared" si="11"/>
        <v>0</v>
      </c>
      <c r="AP26" s="107">
        <f>+AJ26+AG26+AD26+AA26+X26+U26+R26+O26+L26+I26+AM26+F26</f>
        <v>16</v>
      </c>
      <c r="AQ26" s="50">
        <f>+AK26+AH26+AE26+AB26+Y26+V26+S26+P26+M26+J26+AN26+G26</f>
        <v>0</v>
      </c>
      <c r="AR26" s="63">
        <f t="shared" si="12"/>
        <v>16</v>
      </c>
      <c r="AS26" s="41"/>
      <c r="AT26" s="17"/>
      <c r="AU26" s="75" t="s">
        <v>14</v>
      </c>
      <c r="AV26" s="75"/>
      <c r="AW26" s="17"/>
      <c r="AX26" s="17"/>
      <c r="AY26" s="17"/>
      <c r="AZ26" s="35"/>
      <c r="BA26" s="4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ht="16.5" thickBot="1">
      <c r="A27" s="2"/>
      <c r="B27" s="12" t="s">
        <v>58</v>
      </c>
      <c r="C27" s="5"/>
      <c r="D27" s="5"/>
      <c r="E27" s="109"/>
      <c r="F27" s="48">
        <v>0</v>
      </c>
      <c r="G27" s="49">
        <v>0</v>
      </c>
      <c r="H27" s="125">
        <f t="shared" si="0"/>
        <v>0</v>
      </c>
      <c r="I27" s="48">
        <v>0</v>
      </c>
      <c r="J27" s="49">
        <v>0</v>
      </c>
      <c r="K27" s="125">
        <f t="shared" si="1"/>
        <v>0</v>
      </c>
      <c r="L27" s="48">
        <v>1</v>
      </c>
      <c r="M27" s="49">
        <v>0</v>
      </c>
      <c r="N27" s="125">
        <f t="shared" si="2"/>
        <v>1</v>
      </c>
      <c r="O27" s="48">
        <v>0</v>
      </c>
      <c r="P27" s="49">
        <v>0</v>
      </c>
      <c r="Q27" s="125">
        <f t="shared" si="3"/>
        <v>0</v>
      </c>
      <c r="R27" s="48">
        <v>0</v>
      </c>
      <c r="S27" s="49">
        <v>0</v>
      </c>
      <c r="T27" s="125">
        <f t="shared" si="4"/>
        <v>0</v>
      </c>
      <c r="U27" s="48">
        <v>0</v>
      </c>
      <c r="V27" s="49">
        <v>0</v>
      </c>
      <c r="W27" s="125">
        <f t="shared" si="5"/>
        <v>0</v>
      </c>
      <c r="X27" s="48">
        <v>0</v>
      </c>
      <c r="Y27" s="49">
        <v>0</v>
      </c>
      <c r="Z27" s="125">
        <f t="shared" si="6"/>
        <v>0</v>
      </c>
      <c r="AA27" s="48">
        <v>0</v>
      </c>
      <c r="AB27" s="49">
        <v>0</v>
      </c>
      <c r="AC27" s="125">
        <f t="shared" si="7"/>
        <v>0</v>
      </c>
      <c r="AD27" s="48">
        <v>0</v>
      </c>
      <c r="AE27" s="49">
        <v>1</v>
      </c>
      <c r="AF27" s="125">
        <f t="shared" si="8"/>
        <v>1</v>
      </c>
      <c r="AG27" s="48">
        <v>0</v>
      </c>
      <c r="AH27" s="49">
        <v>1</v>
      </c>
      <c r="AI27" s="126">
        <f t="shared" si="9"/>
        <v>1</v>
      </c>
      <c r="AJ27" s="48">
        <v>0</v>
      </c>
      <c r="AK27" s="49">
        <v>1</v>
      </c>
      <c r="AL27" s="125">
        <f t="shared" si="10"/>
        <v>1</v>
      </c>
      <c r="AM27" s="48">
        <v>1</v>
      </c>
      <c r="AN27" s="49">
        <v>0</v>
      </c>
      <c r="AO27" s="125">
        <f t="shared" si="11"/>
        <v>1</v>
      </c>
      <c r="AP27" s="108">
        <f>+AJ27+AG27+AD27+AA27+X27+U27+R27+O27+L27+I27+AM27+F27</f>
        <v>2</v>
      </c>
      <c r="AQ27" s="47">
        <f>+AK27+AH27+AE27+AB27+Y27+V27+S27+P27+M27+J27+AN27+G27</f>
        <v>3</v>
      </c>
      <c r="AR27" s="125">
        <f t="shared" si="12"/>
        <v>5</v>
      </c>
      <c r="AS27" s="76"/>
      <c r="AT27" s="77"/>
      <c r="AU27" s="78" t="s">
        <v>30</v>
      </c>
      <c r="AV27" s="75"/>
      <c r="AW27" s="17"/>
      <c r="AX27" s="17"/>
      <c r="AY27" s="17"/>
      <c r="AZ27" s="35"/>
      <c r="BA27" s="4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ht="16.5" thickBot="1">
      <c r="A28" s="2"/>
      <c r="B28" s="4"/>
      <c r="C28" s="4"/>
      <c r="D28" s="4"/>
      <c r="E28" s="4"/>
      <c r="F28" s="42"/>
      <c r="G28" s="42"/>
      <c r="H28" s="64"/>
      <c r="I28" s="42"/>
      <c r="J28" s="42"/>
      <c r="K28" s="64"/>
      <c r="L28" s="42"/>
      <c r="M28" s="42"/>
      <c r="N28" s="64"/>
      <c r="O28" s="42"/>
      <c r="P28" s="42"/>
      <c r="Q28" s="64"/>
      <c r="R28" s="42"/>
      <c r="S28" s="42"/>
      <c r="T28" s="64"/>
      <c r="U28" s="42"/>
      <c r="V28" s="42"/>
      <c r="W28" s="64"/>
      <c r="X28" s="42"/>
      <c r="Y28" s="42"/>
      <c r="Z28" s="64"/>
      <c r="AA28" s="42"/>
      <c r="AB28" s="42"/>
      <c r="AC28" s="64"/>
      <c r="AD28" s="42"/>
      <c r="AE28" s="42"/>
      <c r="AF28" s="64"/>
      <c r="AG28" s="42"/>
      <c r="AH28" s="42"/>
      <c r="AI28" s="64"/>
      <c r="AJ28" s="42"/>
      <c r="AK28" s="42"/>
      <c r="AL28" s="64"/>
      <c r="AM28" s="42"/>
      <c r="AN28" s="42"/>
      <c r="AO28" s="64"/>
      <c r="AP28" s="42"/>
      <c r="AQ28" s="42"/>
      <c r="AR28" s="64"/>
      <c r="AS28" s="17"/>
      <c r="AT28" s="17"/>
      <c r="AU28" s="17"/>
      <c r="AV28" s="75"/>
      <c r="AW28" s="17"/>
      <c r="AX28" s="17"/>
      <c r="AY28" s="17"/>
      <c r="AZ28" s="35"/>
      <c r="BA28" s="4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ht="16.5" thickBot="1">
      <c r="A29" s="2" t="s">
        <v>59</v>
      </c>
      <c r="B29" s="4"/>
      <c r="C29" s="4"/>
      <c r="D29" s="4"/>
      <c r="E29" s="4"/>
      <c r="F29" s="45">
        <f>SUM(F30:F33)</f>
        <v>58</v>
      </c>
      <c r="G29" s="44">
        <f>SUM(G30:G33)</f>
        <v>1</v>
      </c>
      <c r="H29" s="135">
        <f>SUM(F29:G29)</f>
        <v>59</v>
      </c>
      <c r="I29" s="45">
        <f>SUM(I30:I33)</f>
        <v>104</v>
      </c>
      <c r="J29" s="44">
        <f>SUM(J30:J33)</f>
        <v>3</v>
      </c>
      <c r="K29" s="135">
        <f>SUM(I29:J29)</f>
        <v>107</v>
      </c>
      <c r="L29" s="45">
        <f>SUM(L30:L33)</f>
        <v>102</v>
      </c>
      <c r="M29" s="44">
        <f>SUM(M30:M33)</f>
        <v>-1</v>
      </c>
      <c r="N29" s="135">
        <f>SUM(L29:M29)</f>
        <v>101</v>
      </c>
      <c r="O29" s="45">
        <f>SUM(O30:O33)</f>
        <v>-52</v>
      </c>
      <c r="P29" s="44">
        <f>SUM(P30:P33)</f>
        <v>-2</v>
      </c>
      <c r="Q29" s="135">
        <f>SUM(O29:P29)</f>
        <v>-54</v>
      </c>
      <c r="R29" s="45">
        <f>SUM(R30:R33)</f>
        <v>50</v>
      </c>
      <c r="S29" s="44">
        <f>SUM(S30:S33)</f>
        <v>-2</v>
      </c>
      <c r="T29" s="135">
        <f>SUM(R29:S29)</f>
        <v>48</v>
      </c>
      <c r="U29" s="45">
        <f>SUM(U30:U33)</f>
        <v>-51</v>
      </c>
      <c r="V29" s="44">
        <f>SUM(V30:V33)</f>
        <v>2</v>
      </c>
      <c r="W29" s="135">
        <f>SUM(U29:V29)</f>
        <v>-49</v>
      </c>
      <c r="X29" s="45">
        <f>SUM(X30:X33)</f>
        <v>-88</v>
      </c>
      <c r="Y29" s="44">
        <f>SUM(Y30:Y33)</f>
        <v>1</v>
      </c>
      <c r="Z29" s="135">
        <f>SUM(X29:Y29)</f>
        <v>-87</v>
      </c>
      <c r="AA29" s="45">
        <f>SUM(AA30:AA33)</f>
        <v>24</v>
      </c>
      <c r="AB29" s="44">
        <f>SUM(AB30:AB33)</f>
        <v>0</v>
      </c>
      <c r="AC29" s="135">
        <f>SUM(AA29:AB29)</f>
        <v>24</v>
      </c>
      <c r="AD29" s="45">
        <f>SUM(AD30:AD33)</f>
        <v>-1</v>
      </c>
      <c r="AE29" s="44">
        <f>SUM(AE30:AE33)</f>
        <v>1</v>
      </c>
      <c r="AF29" s="135">
        <f>SUM(AD29:AE29)</f>
        <v>0</v>
      </c>
      <c r="AG29" s="45">
        <f>SUM(AG30:AG33)</f>
        <v>14</v>
      </c>
      <c r="AH29" s="44">
        <f>SUM(AH30:AH33)</f>
        <v>-2</v>
      </c>
      <c r="AI29" s="135">
        <f>SUM(AG29:AH29)</f>
        <v>12</v>
      </c>
      <c r="AJ29" s="45">
        <f>SUM(AJ30:AJ33)</f>
        <v>-4</v>
      </c>
      <c r="AK29" s="44">
        <f>SUM(AK30:AK33)</f>
        <v>-1</v>
      </c>
      <c r="AL29" s="135">
        <f>SUM(AJ29:AK29)</f>
        <v>-5</v>
      </c>
      <c r="AM29" s="45">
        <f>SUM(AM30:AM33)</f>
        <v>55</v>
      </c>
      <c r="AN29" s="44">
        <f>SUM(AN30:AN33)</f>
        <v>0</v>
      </c>
      <c r="AO29" s="135">
        <f>SUM(AM29:AN29)</f>
        <v>55</v>
      </c>
      <c r="AP29" s="45">
        <f>SUM(AP30:AP33)</f>
        <v>211</v>
      </c>
      <c r="AQ29" s="44">
        <f>SUM(AQ30:AQ33)</f>
        <v>0</v>
      </c>
      <c r="AR29" s="135">
        <f>SUM(AP29:AQ29)</f>
        <v>211</v>
      </c>
      <c r="AS29" s="17"/>
      <c r="AT29" s="17"/>
      <c r="AU29" s="16" t="s">
        <v>13</v>
      </c>
      <c r="AV29" s="124"/>
      <c r="AW29" s="17"/>
      <c r="AX29" s="17"/>
      <c r="AY29" s="17"/>
      <c r="AZ29" s="35"/>
      <c r="BA29" s="4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ht="15.75">
      <c r="A30" s="2"/>
      <c r="B30" s="18" t="s">
        <v>29</v>
      </c>
      <c r="C30" s="7"/>
      <c r="D30" s="7"/>
      <c r="E30" s="7"/>
      <c r="F30" s="45">
        <v>49</v>
      </c>
      <c r="G30" s="44">
        <v>0</v>
      </c>
      <c r="H30" s="135">
        <f>SUM(F30:G30)</f>
        <v>49</v>
      </c>
      <c r="I30" s="45">
        <v>98</v>
      </c>
      <c r="J30" s="44">
        <v>0</v>
      </c>
      <c r="K30" s="135">
        <f>SUM(I30:J30)</f>
        <v>98</v>
      </c>
      <c r="L30" s="45">
        <v>97</v>
      </c>
      <c r="M30" s="44">
        <v>-1</v>
      </c>
      <c r="N30" s="135">
        <f>SUM(L30:M30)</f>
        <v>96</v>
      </c>
      <c r="O30" s="45">
        <v>-81</v>
      </c>
      <c r="P30" s="44">
        <v>-2</v>
      </c>
      <c r="Q30" s="135">
        <f>SUM(O30:P30)</f>
        <v>-83</v>
      </c>
      <c r="R30" s="45">
        <v>-11</v>
      </c>
      <c r="S30" s="44">
        <v>-2</v>
      </c>
      <c r="T30" s="135">
        <f>SUM(R30:S30)</f>
        <v>-13</v>
      </c>
      <c r="U30" s="45">
        <v>-41</v>
      </c>
      <c r="V30" s="44">
        <v>2</v>
      </c>
      <c r="W30" s="135">
        <f>SUM(U30:V30)</f>
        <v>-39</v>
      </c>
      <c r="X30" s="45">
        <v>-88</v>
      </c>
      <c r="Y30" s="44">
        <v>1</v>
      </c>
      <c r="Z30" s="135">
        <f>SUM(X30:Y30)</f>
        <v>-87</v>
      </c>
      <c r="AA30" s="45">
        <v>12</v>
      </c>
      <c r="AB30" s="44">
        <v>0</v>
      </c>
      <c r="AC30" s="135">
        <f>SUM(AA30:AB30)</f>
        <v>12</v>
      </c>
      <c r="AD30" s="45">
        <v>-8</v>
      </c>
      <c r="AE30" s="44">
        <v>1</v>
      </c>
      <c r="AF30" s="135">
        <f>SUM(AD30:AE30)</f>
        <v>-7</v>
      </c>
      <c r="AG30" s="45">
        <v>11</v>
      </c>
      <c r="AH30" s="44">
        <v>-2</v>
      </c>
      <c r="AI30" s="135">
        <f>SUM(AG30:AH30)</f>
        <v>9</v>
      </c>
      <c r="AJ30" s="45">
        <v>-11</v>
      </c>
      <c r="AK30" s="44">
        <v>-1</v>
      </c>
      <c r="AL30" s="135">
        <f>SUM(AJ30:AK30)</f>
        <v>-12</v>
      </c>
      <c r="AM30" s="45">
        <v>53</v>
      </c>
      <c r="AN30" s="44">
        <v>0</v>
      </c>
      <c r="AO30" s="135">
        <f>SUM(AM30:AN30)</f>
        <v>53</v>
      </c>
      <c r="AP30" s="71">
        <f aca="true" t="shared" si="13" ref="AP30:AQ33">+AJ30+AG30+AD30+AA30+X30+U30+R30+O30+L30+I30+AM30+F30</f>
        <v>80</v>
      </c>
      <c r="AQ30" s="44">
        <f t="shared" si="13"/>
        <v>-4</v>
      </c>
      <c r="AR30" s="135">
        <f>SUM(AP30:AQ30)</f>
        <v>76</v>
      </c>
      <c r="AS30" s="72"/>
      <c r="AT30" s="73"/>
      <c r="AU30" s="74" t="s">
        <v>14</v>
      </c>
      <c r="AV30" s="124"/>
      <c r="AW30" s="17"/>
      <c r="AX30" s="17"/>
      <c r="AY30" s="17"/>
      <c r="AZ30" s="35"/>
      <c r="BA30" s="4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ht="15.75">
      <c r="A31" s="2"/>
      <c r="B31" s="19" t="s">
        <v>31</v>
      </c>
      <c r="C31" s="4"/>
      <c r="D31" s="4"/>
      <c r="E31" s="4"/>
      <c r="F31" s="55">
        <v>2</v>
      </c>
      <c r="G31" s="56">
        <v>0</v>
      </c>
      <c r="H31" s="136">
        <f>SUM(F31:G31)</f>
        <v>2</v>
      </c>
      <c r="I31" s="55">
        <v>5</v>
      </c>
      <c r="J31" s="56">
        <v>0</v>
      </c>
      <c r="K31" s="136">
        <f>SUM(I31:J31)</f>
        <v>5</v>
      </c>
      <c r="L31" s="55">
        <v>6</v>
      </c>
      <c r="M31" s="56">
        <v>0</v>
      </c>
      <c r="N31" s="136">
        <f>SUM(L31:M31)</f>
        <v>6</v>
      </c>
      <c r="O31" s="55">
        <v>0</v>
      </c>
      <c r="P31" s="56">
        <v>0</v>
      </c>
      <c r="Q31" s="136">
        <f>SUM(O31:P31)</f>
        <v>0</v>
      </c>
      <c r="R31" s="55">
        <v>0</v>
      </c>
      <c r="S31" s="56">
        <v>0</v>
      </c>
      <c r="T31" s="136">
        <f>SUM(R31:S31)</f>
        <v>0</v>
      </c>
      <c r="U31" s="55">
        <v>1</v>
      </c>
      <c r="V31" s="56">
        <v>0</v>
      </c>
      <c r="W31" s="136">
        <f>SUM(U31:V31)</f>
        <v>1</v>
      </c>
      <c r="X31" s="55">
        <v>0</v>
      </c>
      <c r="Y31" s="56">
        <v>0</v>
      </c>
      <c r="Z31" s="136">
        <f>SUM(X31:Y31)</f>
        <v>0</v>
      </c>
      <c r="AA31" s="55">
        <v>0</v>
      </c>
      <c r="AB31" s="56">
        <v>0</v>
      </c>
      <c r="AC31" s="136">
        <f>SUM(AA31:AB31)</f>
        <v>0</v>
      </c>
      <c r="AD31" s="55">
        <v>1</v>
      </c>
      <c r="AE31" s="56">
        <v>0</v>
      </c>
      <c r="AF31" s="136">
        <f>SUM(AD31:AE31)</f>
        <v>1</v>
      </c>
      <c r="AG31" s="55">
        <v>2</v>
      </c>
      <c r="AH31" s="56">
        <v>0</v>
      </c>
      <c r="AI31" s="136">
        <f>SUM(AG31:AH31)</f>
        <v>2</v>
      </c>
      <c r="AJ31" s="55">
        <v>1</v>
      </c>
      <c r="AK31" s="56">
        <v>0</v>
      </c>
      <c r="AL31" s="136">
        <f>SUM(AJ31:AK31)</f>
        <v>1</v>
      </c>
      <c r="AM31" s="55">
        <v>2</v>
      </c>
      <c r="AN31" s="56">
        <v>0</v>
      </c>
      <c r="AO31" s="136">
        <f>SUM(AM31:AN31)</f>
        <v>2</v>
      </c>
      <c r="AP31" s="82">
        <f t="shared" si="13"/>
        <v>20</v>
      </c>
      <c r="AQ31" s="56">
        <f t="shared" si="13"/>
        <v>0</v>
      </c>
      <c r="AR31" s="136">
        <f>SUM(AP31:AQ31)</f>
        <v>20</v>
      </c>
      <c r="AS31" s="41"/>
      <c r="AT31" s="17"/>
      <c r="AU31" s="75" t="s">
        <v>12</v>
      </c>
      <c r="AV31" s="124"/>
      <c r="AW31" s="17"/>
      <c r="AX31" s="17"/>
      <c r="AY31" s="17"/>
      <c r="AZ31" s="35"/>
      <c r="BA31" s="4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ht="15.75">
      <c r="A32" s="2"/>
      <c r="B32" s="19" t="s">
        <v>32</v>
      </c>
      <c r="C32" s="4"/>
      <c r="D32" s="4"/>
      <c r="E32" s="4"/>
      <c r="F32" s="55">
        <v>2</v>
      </c>
      <c r="G32" s="56">
        <v>0</v>
      </c>
      <c r="H32" s="136">
        <f>SUM(F32:G32)</f>
        <v>2</v>
      </c>
      <c r="I32" s="55">
        <v>1</v>
      </c>
      <c r="J32" s="56">
        <v>0</v>
      </c>
      <c r="K32" s="136">
        <f>SUM(I32:J32)</f>
        <v>1</v>
      </c>
      <c r="L32" s="55">
        <v>0</v>
      </c>
      <c r="M32" s="56">
        <v>0</v>
      </c>
      <c r="N32" s="136">
        <f>SUM(L32:M32)</f>
        <v>0</v>
      </c>
      <c r="O32" s="55">
        <v>6</v>
      </c>
      <c r="P32" s="56">
        <v>0</v>
      </c>
      <c r="Q32" s="136">
        <f>SUM(O32:P32)</f>
        <v>6</v>
      </c>
      <c r="R32" s="55">
        <v>23</v>
      </c>
      <c r="S32" s="56">
        <v>0</v>
      </c>
      <c r="T32" s="136">
        <f>SUM(R32:S32)</f>
        <v>23</v>
      </c>
      <c r="U32" s="55">
        <v>2</v>
      </c>
      <c r="V32" s="56">
        <v>0</v>
      </c>
      <c r="W32" s="136">
        <f>SUM(U32:V32)</f>
        <v>2</v>
      </c>
      <c r="X32" s="55">
        <v>0</v>
      </c>
      <c r="Y32" s="56">
        <v>0</v>
      </c>
      <c r="Z32" s="136">
        <f>SUM(X32:Y32)</f>
        <v>0</v>
      </c>
      <c r="AA32" s="55">
        <v>12</v>
      </c>
      <c r="AB32" s="56">
        <v>0</v>
      </c>
      <c r="AC32" s="136">
        <f>SUM(AA32:AB32)</f>
        <v>12</v>
      </c>
      <c r="AD32" s="55">
        <v>5</v>
      </c>
      <c r="AE32" s="56">
        <v>0</v>
      </c>
      <c r="AF32" s="136">
        <f>SUM(AD32:AE32)</f>
        <v>5</v>
      </c>
      <c r="AG32" s="55">
        <v>2</v>
      </c>
      <c r="AH32" s="56">
        <v>0</v>
      </c>
      <c r="AI32" s="136">
        <f>SUM(AG32:AH32)</f>
        <v>2</v>
      </c>
      <c r="AJ32" s="55">
        <v>2</v>
      </c>
      <c r="AK32" s="56">
        <v>0</v>
      </c>
      <c r="AL32" s="136">
        <f>SUM(AJ32:AK32)</f>
        <v>2</v>
      </c>
      <c r="AM32" s="55">
        <v>0</v>
      </c>
      <c r="AN32" s="56">
        <v>0</v>
      </c>
      <c r="AO32" s="136">
        <f>SUM(AM32:AN32)</f>
        <v>0</v>
      </c>
      <c r="AP32" s="82">
        <f t="shared" si="13"/>
        <v>55</v>
      </c>
      <c r="AQ32" s="56">
        <f t="shared" si="13"/>
        <v>0</v>
      </c>
      <c r="AR32" s="136">
        <f>SUM(AP32:AQ32)</f>
        <v>55</v>
      </c>
      <c r="AS32" s="41"/>
      <c r="AT32" s="17"/>
      <c r="AU32" s="111" t="s">
        <v>73</v>
      </c>
      <c r="AV32" s="124"/>
      <c r="AW32" s="17"/>
      <c r="AX32" s="17"/>
      <c r="AY32" s="17"/>
      <c r="AZ32" s="35"/>
      <c r="BA32" s="4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ht="16.5" thickBot="1">
      <c r="A33" s="2"/>
      <c r="B33" s="12" t="s">
        <v>86</v>
      </c>
      <c r="C33" s="5"/>
      <c r="D33" s="5"/>
      <c r="E33" s="5"/>
      <c r="F33" s="48">
        <v>5</v>
      </c>
      <c r="G33" s="47">
        <v>1</v>
      </c>
      <c r="H33" s="137">
        <f>SUM(F33:G33)</f>
        <v>6</v>
      </c>
      <c r="I33" s="48">
        <v>0</v>
      </c>
      <c r="J33" s="47">
        <v>3</v>
      </c>
      <c r="K33" s="137">
        <f>SUM(I33:J33)</f>
        <v>3</v>
      </c>
      <c r="L33" s="48">
        <v>-1</v>
      </c>
      <c r="M33" s="47">
        <v>0</v>
      </c>
      <c r="N33" s="137">
        <f>SUM(L33:M33)</f>
        <v>-1</v>
      </c>
      <c r="O33" s="48">
        <v>23</v>
      </c>
      <c r="P33" s="47">
        <v>0</v>
      </c>
      <c r="Q33" s="137">
        <f>SUM(O33:P33)</f>
        <v>23</v>
      </c>
      <c r="R33" s="48">
        <v>38</v>
      </c>
      <c r="S33" s="47">
        <v>0</v>
      </c>
      <c r="T33" s="137">
        <f>SUM(R33:S33)</f>
        <v>38</v>
      </c>
      <c r="U33" s="48">
        <v>-13</v>
      </c>
      <c r="V33" s="47">
        <v>0</v>
      </c>
      <c r="W33" s="137">
        <f>SUM(U33:V33)</f>
        <v>-13</v>
      </c>
      <c r="X33" s="48">
        <v>0</v>
      </c>
      <c r="Y33" s="47">
        <v>0</v>
      </c>
      <c r="Z33" s="137">
        <f>SUM(X33:Y33)</f>
        <v>0</v>
      </c>
      <c r="AA33" s="48">
        <v>0</v>
      </c>
      <c r="AB33" s="47">
        <v>0</v>
      </c>
      <c r="AC33" s="137">
        <f>SUM(AA33:AB33)</f>
        <v>0</v>
      </c>
      <c r="AD33" s="48">
        <v>1</v>
      </c>
      <c r="AE33" s="47">
        <v>0</v>
      </c>
      <c r="AF33" s="137">
        <f>SUM(AD33:AE33)</f>
        <v>1</v>
      </c>
      <c r="AG33" s="48">
        <v>-1</v>
      </c>
      <c r="AH33" s="47">
        <v>0</v>
      </c>
      <c r="AI33" s="137">
        <f>SUM(AG33:AH33)</f>
        <v>-1</v>
      </c>
      <c r="AJ33" s="48">
        <v>4</v>
      </c>
      <c r="AK33" s="47">
        <v>0</v>
      </c>
      <c r="AL33" s="137">
        <f>SUM(AJ33:AK33)</f>
        <v>4</v>
      </c>
      <c r="AM33" s="48">
        <v>0</v>
      </c>
      <c r="AN33" s="47">
        <v>0</v>
      </c>
      <c r="AO33" s="137">
        <f>SUM(AM33:AN33)</f>
        <v>0</v>
      </c>
      <c r="AP33" s="82">
        <f t="shared" si="13"/>
        <v>56</v>
      </c>
      <c r="AQ33" s="56">
        <f t="shared" si="13"/>
        <v>4</v>
      </c>
      <c r="AR33" s="137">
        <f>SUM(AP33:AQ33)</f>
        <v>60</v>
      </c>
      <c r="AS33" s="76"/>
      <c r="AT33" s="77"/>
      <c r="AU33" s="78" t="s">
        <v>87</v>
      </c>
      <c r="AV33" s="124"/>
      <c r="AW33" s="17"/>
      <c r="AX33" s="17"/>
      <c r="AY33" s="17"/>
      <c r="AZ33" s="35"/>
      <c r="BA33" s="4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ht="16.5" thickBot="1">
      <c r="A34" s="2"/>
      <c r="B34" s="4"/>
      <c r="C34" s="4"/>
      <c r="D34" s="4"/>
      <c r="E34" s="4"/>
      <c r="F34" s="144" t="s">
        <v>74</v>
      </c>
      <c r="G34" s="144"/>
      <c r="H34" s="144"/>
      <c r="I34" s="144" t="s">
        <v>35</v>
      </c>
      <c r="J34" s="144"/>
      <c r="K34" s="144"/>
      <c r="L34" s="144" t="s">
        <v>36</v>
      </c>
      <c r="M34" s="144"/>
      <c r="N34" s="144"/>
      <c r="O34" s="144" t="s">
        <v>37</v>
      </c>
      <c r="P34" s="144"/>
      <c r="Q34" s="144"/>
      <c r="R34" s="144" t="s">
        <v>38</v>
      </c>
      <c r="S34" s="144"/>
      <c r="T34" s="144"/>
      <c r="U34" s="144" t="s">
        <v>39</v>
      </c>
      <c r="V34" s="144"/>
      <c r="W34" s="144"/>
      <c r="X34" s="144" t="s">
        <v>40</v>
      </c>
      <c r="Y34" s="144"/>
      <c r="Z34" s="144"/>
      <c r="AA34" s="144" t="s">
        <v>78</v>
      </c>
      <c r="AB34" s="144"/>
      <c r="AC34" s="144"/>
      <c r="AD34" s="144" t="s">
        <v>41</v>
      </c>
      <c r="AE34" s="144"/>
      <c r="AF34" s="144"/>
      <c r="AG34" s="144" t="s">
        <v>42</v>
      </c>
      <c r="AH34" s="144"/>
      <c r="AI34" s="144"/>
      <c r="AJ34" s="144" t="s">
        <v>43</v>
      </c>
      <c r="AK34" s="144"/>
      <c r="AL34" s="144"/>
      <c r="AM34" s="144" t="s">
        <v>44</v>
      </c>
      <c r="AN34" s="144"/>
      <c r="AO34" s="144"/>
      <c r="AP34" s="144" t="s">
        <v>44</v>
      </c>
      <c r="AQ34" s="144"/>
      <c r="AR34" s="144"/>
      <c r="AS34" s="17"/>
      <c r="AT34" s="17"/>
      <c r="AU34" s="17"/>
      <c r="AV34" s="75"/>
      <c r="AW34" s="17"/>
      <c r="AX34" s="17"/>
      <c r="AY34" s="17"/>
      <c r="AZ34" s="35"/>
      <c r="BA34" s="4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ht="16.5" thickBot="1">
      <c r="A35" s="25" t="s">
        <v>90</v>
      </c>
      <c r="B35" s="138"/>
      <c r="C35" s="25"/>
      <c r="D35" s="26"/>
      <c r="E35" s="26"/>
      <c r="F35" s="120">
        <f>+F15+F17-F21-F29</f>
        <v>1178</v>
      </c>
      <c r="G35" s="139">
        <f>+G15+G17-G21-G29</f>
        <v>7</v>
      </c>
      <c r="H35" s="140">
        <f>SUM(F35:G35)</f>
        <v>1185</v>
      </c>
      <c r="I35" s="120">
        <f>+I15+I17-I21-I29</f>
        <v>1429</v>
      </c>
      <c r="J35" s="139">
        <f>+J15+J17-J21-J29</f>
        <v>17</v>
      </c>
      <c r="K35" s="140">
        <f>SUM(I35:J35)</f>
        <v>1446</v>
      </c>
      <c r="L35" s="120">
        <f>+L15+L17-L21-L29</f>
        <v>1671</v>
      </c>
      <c r="M35" s="139">
        <f>+M15+M17-M21-M29</f>
        <v>23</v>
      </c>
      <c r="N35" s="140">
        <f>SUM(L35:M35)</f>
        <v>1694</v>
      </c>
      <c r="O35" s="120">
        <f>+O15+O17-O21-O29</f>
        <v>1832</v>
      </c>
      <c r="P35" s="139">
        <f>+P15+P17-P21-P29</f>
        <v>22</v>
      </c>
      <c r="Q35" s="140">
        <f>SUM(O35:P35)</f>
        <v>1854</v>
      </c>
      <c r="R35" s="120">
        <f>+R15+R17-R21-R29</f>
        <v>1720</v>
      </c>
      <c r="S35" s="139">
        <f>+S15+S17-S21-S29</f>
        <v>20</v>
      </c>
      <c r="T35" s="140">
        <f>SUM(R35:S35)</f>
        <v>1740</v>
      </c>
      <c r="U35" s="120">
        <f>+U15+U17-U21-U29</f>
        <v>1648</v>
      </c>
      <c r="V35" s="139">
        <f>+V15+V17-V21-V29</f>
        <v>15</v>
      </c>
      <c r="W35" s="140">
        <f>SUM(U35:V35)</f>
        <v>1663</v>
      </c>
      <c r="X35" s="120">
        <f>+X15+X17-X21-X29</f>
        <v>1602</v>
      </c>
      <c r="Y35" s="139">
        <f>+Y15+Y17-Y21-Y29</f>
        <v>13</v>
      </c>
      <c r="Z35" s="140">
        <f>SUM(X35:Y35)</f>
        <v>1615</v>
      </c>
      <c r="AA35" s="120">
        <f>+AA15+AA17-AA21-AA29</f>
        <v>1419</v>
      </c>
      <c r="AB35" s="139">
        <f>+AB15+AB17-AB21-AB29</f>
        <v>11</v>
      </c>
      <c r="AC35" s="140">
        <f>SUM(AA35:AB35)</f>
        <v>1430</v>
      </c>
      <c r="AD35" s="120">
        <f>+AD15+AD17-AD21-AD29</f>
        <v>1277</v>
      </c>
      <c r="AE35" s="139">
        <f>+AE15+AE17-AE21-AE29</f>
        <v>8</v>
      </c>
      <c r="AF35" s="140">
        <f>SUM(AD35:AE35)</f>
        <v>1285</v>
      </c>
      <c r="AG35" s="120">
        <f>+AG15+AG17-AG21-AG29</f>
        <v>1117</v>
      </c>
      <c r="AH35" s="139">
        <f>+AH15+AH17-AH21-AH29</f>
        <v>7</v>
      </c>
      <c r="AI35" s="140">
        <f>SUM(AG35:AH35)</f>
        <v>1124</v>
      </c>
      <c r="AJ35" s="120">
        <f>+AJ15+AJ17-AJ21-AJ29</f>
        <v>964</v>
      </c>
      <c r="AK35" s="139">
        <f>+AK15+AK17-AK21-AK29</f>
        <v>5</v>
      </c>
      <c r="AL35" s="140">
        <f>SUM(AJ35:AK35)</f>
        <v>969</v>
      </c>
      <c r="AM35" s="120">
        <f>+AM15+AM17-AM21-AM29</f>
        <v>732</v>
      </c>
      <c r="AN35" s="139">
        <f>+AN15+AN17-AN21-AN29</f>
        <v>5</v>
      </c>
      <c r="AO35" s="140">
        <f>SUM(AM35:AN35)</f>
        <v>737</v>
      </c>
      <c r="AP35" s="120">
        <f>+AP15+AP17-AP21-AP29</f>
        <v>732</v>
      </c>
      <c r="AQ35" s="139">
        <f>+AQ15+AQ17-AQ21-AQ29</f>
        <v>5</v>
      </c>
      <c r="AR35" s="140">
        <f>SUM(AP35:AQ35)</f>
        <v>737</v>
      </c>
      <c r="AS35" s="85"/>
      <c r="AT35" s="85"/>
      <c r="AU35" s="86"/>
      <c r="AV35" s="87" t="s">
        <v>101</v>
      </c>
      <c r="AW35" s="17"/>
      <c r="AX35" s="17"/>
      <c r="AY35" s="17"/>
      <c r="AZ35" s="17"/>
      <c r="BA35" s="4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ht="16.5" thickBot="1">
      <c r="A36" s="2" t="s">
        <v>94</v>
      </c>
      <c r="B36" s="4"/>
      <c r="C36" s="4"/>
      <c r="D36" s="4"/>
      <c r="E36" s="4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59"/>
      <c r="AQ36" s="42"/>
      <c r="AR36" s="42"/>
      <c r="AS36" s="28"/>
      <c r="AT36" s="28"/>
      <c r="AU36" s="127"/>
      <c r="AV36" s="70" t="s">
        <v>33</v>
      </c>
      <c r="AW36" s="28"/>
      <c r="AX36" s="28"/>
      <c r="AY36" s="28"/>
      <c r="AZ36" s="35"/>
      <c r="BA36" s="4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ht="15.75">
      <c r="A37" s="88" t="s">
        <v>91</v>
      </c>
      <c r="B37" s="127"/>
      <c r="C37" s="34"/>
      <c r="D37" s="34"/>
      <c r="E37" s="89"/>
      <c r="F37" s="45">
        <f>SUM(F38:F39)</f>
        <v>1178</v>
      </c>
      <c r="G37" s="46">
        <f>SUM(G38:G39)</f>
        <v>7</v>
      </c>
      <c r="H37" s="116">
        <f>+SUM(F37:G37)</f>
        <v>1185</v>
      </c>
      <c r="I37" s="45">
        <f>SUM(I38:I39)</f>
        <v>1429</v>
      </c>
      <c r="J37" s="46">
        <f>SUM(J38:J39)</f>
        <v>17</v>
      </c>
      <c r="K37" s="116">
        <f>+SUM(I37:J37)</f>
        <v>1446</v>
      </c>
      <c r="L37" s="45">
        <f>SUM(L38:L39)</f>
        <v>1671</v>
      </c>
      <c r="M37" s="46">
        <f>SUM(M38:M39)</f>
        <v>23</v>
      </c>
      <c r="N37" s="116">
        <f>+SUM(L37:M37)</f>
        <v>1694</v>
      </c>
      <c r="O37" s="45">
        <f>SUM(O38:O39)</f>
        <v>1832</v>
      </c>
      <c r="P37" s="46">
        <f>SUM(P38:P39)</f>
        <v>22</v>
      </c>
      <c r="Q37" s="116">
        <f>+SUM(O37:P37)</f>
        <v>1854</v>
      </c>
      <c r="R37" s="45">
        <f>SUM(R38:R39)</f>
        <v>1720</v>
      </c>
      <c r="S37" s="46">
        <f>SUM(S38:S39)</f>
        <v>20</v>
      </c>
      <c r="T37" s="116">
        <f>+SUM(R37:S37)</f>
        <v>1740</v>
      </c>
      <c r="U37" s="45">
        <f>SUM(U38:U39)</f>
        <v>1648</v>
      </c>
      <c r="V37" s="46">
        <f>SUM(V38:V39)</f>
        <v>15</v>
      </c>
      <c r="W37" s="116">
        <f>+SUM(U37:V37)</f>
        <v>1663</v>
      </c>
      <c r="X37" s="45">
        <f>SUM(X38:X39)</f>
        <v>1602</v>
      </c>
      <c r="Y37" s="46">
        <f>SUM(Y38:Y39)</f>
        <v>13</v>
      </c>
      <c r="Z37" s="116">
        <f>+SUM(X37:Y37)</f>
        <v>1615</v>
      </c>
      <c r="AA37" s="45">
        <f>SUM(AA38:AA39)</f>
        <v>1419</v>
      </c>
      <c r="AB37" s="46">
        <f>SUM(AB38:AB39)</f>
        <v>11</v>
      </c>
      <c r="AC37" s="116">
        <f>+SUM(AA37:AB37)</f>
        <v>1430</v>
      </c>
      <c r="AD37" s="45">
        <f>SUM(AD38:AD39)</f>
        <v>1277</v>
      </c>
      <c r="AE37" s="46">
        <f>SUM(AE38:AE39)</f>
        <v>8</v>
      </c>
      <c r="AF37" s="116">
        <f>+SUM(AD37:AE37)</f>
        <v>1285</v>
      </c>
      <c r="AG37" s="45">
        <f>SUM(AG38:AG39)</f>
        <v>1117</v>
      </c>
      <c r="AH37" s="46">
        <f>SUM(AH38:AH39)</f>
        <v>7</v>
      </c>
      <c r="AI37" s="116">
        <f>+SUM(AG37:AH37)</f>
        <v>1124</v>
      </c>
      <c r="AJ37" s="45">
        <f>SUM(AJ38:AJ39)</f>
        <v>964</v>
      </c>
      <c r="AK37" s="46">
        <f>SUM(AK38:AK39)</f>
        <v>5</v>
      </c>
      <c r="AL37" s="116">
        <f>+SUM(AJ37:AK37)</f>
        <v>969</v>
      </c>
      <c r="AM37" s="45">
        <f>SUM(AM38:AM39)</f>
        <v>732</v>
      </c>
      <c r="AN37" s="46">
        <f>SUM(AN38:AN39)</f>
        <v>5</v>
      </c>
      <c r="AO37" s="116">
        <f>+SUM(AM37:AN37)</f>
        <v>737</v>
      </c>
      <c r="AP37" s="45">
        <f>SUM(AP38:AP39)</f>
        <v>732</v>
      </c>
      <c r="AQ37" s="46">
        <f>SUM(AQ38:AQ39)</f>
        <v>5</v>
      </c>
      <c r="AR37" s="116">
        <f>+SUM(AP37:AQ37)</f>
        <v>737</v>
      </c>
      <c r="AS37" s="17"/>
      <c r="AT37" s="17"/>
      <c r="AU37" s="127"/>
      <c r="AV37" s="70" t="s">
        <v>102</v>
      </c>
      <c r="AW37" s="17"/>
      <c r="AX37" s="17"/>
      <c r="AY37" s="17"/>
      <c r="AZ37" s="35"/>
      <c r="BA37" s="4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ht="15">
      <c r="A38" s="19"/>
      <c r="B38" s="4"/>
      <c r="C38" s="20" t="s">
        <v>7</v>
      </c>
      <c r="D38" s="21"/>
      <c r="E38" s="22"/>
      <c r="F38" s="51">
        <f>+F35-F39</f>
        <v>918</v>
      </c>
      <c r="G38" s="52">
        <f>+G35-G39</f>
        <v>6</v>
      </c>
      <c r="H38" s="131">
        <f aca="true" t="shared" si="14" ref="H38:H43">SUM(F38:G38)</f>
        <v>924</v>
      </c>
      <c r="I38" s="51">
        <f>+I35-I39</f>
        <v>1143</v>
      </c>
      <c r="J38" s="52">
        <f>+J35-J39</f>
        <v>12</v>
      </c>
      <c r="K38" s="131">
        <f aca="true" t="shared" si="15" ref="K38:K43">SUM(I38:J38)</f>
        <v>1155</v>
      </c>
      <c r="L38" s="51">
        <f>+L35-L39</f>
        <v>1373</v>
      </c>
      <c r="M38" s="52">
        <f>+M35-M39</f>
        <v>18</v>
      </c>
      <c r="N38" s="131">
        <f aca="true" t="shared" si="16" ref="N38:N43">SUM(L38:M38)</f>
        <v>1391</v>
      </c>
      <c r="O38" s="51">
        <f>+O35-O39</f>
        <v>1535</v>
      </c>
      <c r="P38" s="52">
        <f>+P35-P39</f>
        <v>18</v>
      </c>
      <c r="Q38" s="131">
        <f aca="true" t="shared" si="17" ref="Q38:Q43">SUM(O38:P38)</f>
        <v>1553</v>
      </c>
      <c r="R38" s="51">
        <f>+R35-R39</f>
        <v>1428</v>
      </c>
      <c r="S38" s="52">
        <f>+S35-S39</f>
        <v>17</v>
      </c>
      <c r="T38" s="131">
        <f aca="true" t="shared" si="18" ref="T38:T43">SUM(R38:S38)</f>
        <v>1445</v>
      </c>
      <c r="U38" s="51">
        <f>+U35-U39</f>
        <v>1354</v>
      </c>
      <c r="V38" s="52">
        <f>+V35-V39</f>
        <v>13</v>
      </c>
      <c r="W38" s="131">
        <f aca="true" t="shared" si="19" ref="W38:W43">SUM(U38:V38)</f>
        <v>1367</v>
      </c>
      <c r="X38" s="51">
        <f>+X35-X39</f>
        <v>1305</v>
      </c>
      <c r="Y38" s="52">
        <f>+Y35-Y39</f>
        <v>12</v>
      </c>
      <c r="Z38" s="131">
        <f aca="true" t="shared" si="20" ref="Z38:Z43">SUM(X38:Y38)</f>
        <v>1317</v>
      </c>
      <c r="AA38" s="51">
        <f>+AA35-AA39</f>
        <v>1138</v>
      </c>
      <c r="AB38" s="52">
        <f>+AB35-AB39</f>
        <v>10</v>
      </c>
      <c r="AC38" s="131">
        <f aca="true" t="shared" si="21" ref="AC38:AC43">SUM(AA38:AB38)</f>
        <v>1148</v>
      </c>
      <c r="AD38" s="51">
        <f>+AD35-AD39</f>
        <v>994</v>
      </c>
      <c r="AE38" s="52">
        <f>+AE35-AE39</f>
        <v>7</v>
      </c>
      <c r="AF38" s="131">
        <v>26</v>
      </c>
      <c r="AG38" s="51">
        <f>+AG35-AG39</f>
        <v>834</v>
      </c>
      <c r="AH38" s="52">
        <f>+AH35-AH39</f>
        <v>6</v>
      </c>
      <c r="AI38" s="132">
        <f aca="true" t="shared" si="22" ref="AI38:AI43">SUM(AG38:AH38)</f>
        <v>840</v>
      </c>
      <c r="AJ38" s="51">
        <f>+AJ35-AJ39</f>
        <v>688</v>
      </c>
      <c r="AK38" s="52">
        <f>+AK35-AK39</f>
        <v>5</v>
      </c>
      <c r="AL38" s="131">
        <f aca="true" t="shared" si="23" ref="AL38:AL43">SUM(AJ38:AK38)</f>
        <v>693</v>
      </c>
      <c r="AM38" s="51">
        <f>+AM35-AM39</f>
        <v>457</v>
      </c>
      <c r="AN38" s="52">
        <f>+AN35-AN39</f>
        <v>5</v>
      </c>
      <c r="AO38" s="131">
        <f aca="true" t="shared" si="24" ref="AO38:AO43">SUM(AM38:AN38)</f>
        <v>462</v>
      </c>
      <c r="AP38" s="51">
        <f>+AP35-AP39</f>
        <v>457</v>
      </c>
      <c r="AQ38" s="52">
        <f>+AQ35-AQ39</f>
        <v>5</v>
      </c>
      <c r="AR38" s="131">
        <f aca="true" t="shared" si="25" ref="AR38:AR43">SUM(AP38:AQ38)</f>
        <v>462</v>
      </c>
      <c r="AS38" s="80"/>
      <c r="AT38" s="90"/>
      <c r="AU38" s="81" t="s">
        <v>7</v>
      </c>
      <c r="AV38" s="75"/>
      <c r="AW38" s="17"/>
      <c r="AX38" s="17"/>
      <c r="AY38" s="17"/>
      <c r="AZ38" s="35"/>
      <c r="BA38" s="4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98" ht="15">
      <c r="A39" s="19"/>
      <c r="B39" s="4"/>
      <c r="C39" s="24" t="s">
        <v>9</v>
      </c>
      <c r="D39" s="4"/>
      <c r="E39" s="11"/>
      <c r="F39" s="61">
        <v>260</v>
      </c>
      <c r="G39" s="62">
        <v>1</v>
      </c>
      <c r="H39" s="63">
        <f t="shared" si="14"/>
        <v>261</v>
      </c>
      <c r="I39" s="61">
        <v>286</v>
      </c>
      <c r="J39" s="62">
        <v>5</v>
      </c>
      <c r="K39" s="63">
        <f t="shared" si="15"/>
        <v>291</v>
      </c>
      <c r="L39" s="61">
        <v>298</v>
      </c>
      <c r="M39" s="62">
        <v>5</v>
      </c>
      <c r="N39" s="63">
        <f t="shared" si="16"/>
        <v>303</v>
      </c>
      <c r="O39" s="61">
        <v>297</v>
      </c>
      <c r="P39" s="62">
        <v>4</v>
      </c>
      <c r="Q39" s="63">
        <f t="shared" si="17"/>
        <v>301</v>
      </c>
      <c r="R39" s="61">
        <v>292</v>
      </c>
      <c r="S39" s="62">
        <v>3</v>
      </c>
      <c r="T39" s="63">
        <f t="shared" si="18"/>
        <v>295</v>
      </c>
      <c r="U39" s="61">
        <v>294</v>
      </c>
      <c r="V39" s="62">
        <v>2</v>
      </c>
      <c r="W39" s="63">
        <f t="shared" si="19"/>
        <v>296</v>
      </c>
      <c r="X39" s="61">
        <v>297</v>
      </c>
      <c r="Y39" s="62">
        <v>1</v>
      </c>
      <c r="Z39" s="63">
        <f t="shared" si="20"/>
        <v>298</v>
      </c>
      <c r="AA39" s="61">
        <v>281</v>
      </c>
      <c r="AB39" s="62">
        <v>1</v>
      </c>
      <c r="AC39" s="63">
        <f t="shared" si="21"/>
        <v>282</v>
      </c>
      <c r="AD39" s="61">
        <v>283</v>
      </c>
      <c r="AE39" s="62">
        <v>1</v>
      </c>
      <c r="AF39" s="63">
        <f>SUM(AD39:AE39)</f>
        <v>284</v>
      </c>
      <c r="AG39" s="61">
        <v>283</v>
      </c>
      <c r="AH39" s="62">
        <v>1</v>
      </c>
      <c r="AI39" s="64">
        <f t="shared" si="22"/>
        <v>284</v>
      </c>
      <c r="AJ39" s="61">
        <v>276</v>
      </c>
      <c r="AK39" s="62">
        <v>0</v>
      </c>
      <c r="AL39" s="63">
        <f t="shared" si="23"/>
        <v>276</v>
      </c>
      <c r="AM39" s="61">
        <v>275</v>
      </c>
      <c r="AN39" s="62">
        <v>0</v>
      </c>
      <c r="AO39" s="63">
        <f t="shared" si="24"/>
        <v>275</v>
      </c>
      <c r="AP39" s="61">
        <v>275</v>
      </c>
      <c r="AQ39" s="62">
        <v>0</v>
      </c>
      <c r="AR39" s="63">
        <f t="shared" si="25"/>
        <v>275</v>
      </c>
      <c r="AS39" s="91"/>
      <c r="AT39" s="92"/>
      <c r="AU39" s="93" t="s">
        <v>9</v>
      </c>
      <c r="AV39" s="94"/>
      <c r="AW39" s="37"/>
      <c r="AX39" s="37"/>
      <c r="AY39" s="37"/>
      <c r="AZ39" s="38"/>
      <c r="BA39" s="31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</row>
    <row r="40" spans="1:122" ht="15.75">
      <c r="A40" s="2" t="s">
        <v>92</v>
      </c>
      <c r="B40" s="1"/>
      <c r="C40" s="95"/>
      <c r="D40" s="95"/>
      <c r="E40" s="96"/>
      <c r="F40" s="51">
        <v>0</v>
      </c>
      <c r="G40" s="52">
        <v>0</v>
      </c>
      <c r="H40" s="131">
        <f t="shared" si="14"/>
        <v>0</v>
      </c>
      <c r="I40" s="51">
        <v>0</v>
      </c>
      <c r="J40" s="52">
        <v>0</v>
      </c>
      <c r="K40" s="131">
        <f t="shared" si="15"/>
        <v>0</v>
      </c>
      <c r="L40" s="51">
        <v>0</v>
      </c>
      <c r="M40" s="52">
        <v>0</v>
      </c>
      <c r="N40" s="131">
        <f t="shared" si="16"/>
        <v>0</v>
      </c>
      <c r="O40" s="51">
        <v>0</v>
      </c>
      <c r="P40" s="52">
        <v>0</v>
      </c>
      <c r="Q40" s="131">
        <f t="shared" si="17"/>
        <v>0</v>
      </c>
      <c r="R40" s="51">
        <v>0</v>
      </c>
      <c r="S40" s="52">
        <v>0</v>
      </c>
      <c r="T40" s="131">
        <f t="shared" si="18"/>
        <v>0</v>
      </c>
      <c r="U40" s="51">
        <v>0</v>
      </c>
      <c r="V40" s="52">
        <v>0</v>
      </c>
      <c r="W40" s="131">
        <f t="shared" si="19"/>
        <v>0</v>
      </c>
      <c r="X40" s="51">
        <v>0</v>
      </c>
      <c r="Y40" s="52">
        <v>0</v>
      </c>
      <c r="Z40" s="131">
        <f t="shared" si="20"/>
        <v>0</v>
      </c>
      <c r="AA40" s="51">
        <v>0</v>
      </c>
      <c r="AB40" s="52">
        <v>0</v>
      </c>
      <c r="AC40" s="131">
        <f t="shared" si="21"/>
        <v>0</v>
      </c>
      <c r="AD40" s="51">
        <v>0</v>
      </c>
      <c r="AE40" s="52">
        <v>0</v>
      </c>
      <c r="AF40" s="131">
        <f>SUM(AD40:AE40)</f>
        <v>0</v>
      </c>
      <c r="AG40" s="51">
        <v>0</v>
      </c>
      <c r="AH40" s="52">
        <v>0</v>
      </c>
      <c r="AI40" s="132">
        <f t="shared" si="22"/>
        <v>0</v>
      </c>
      <c r="AJ40" s="51">
        <v>0</v>
      </c>
      <c r="AK40" s="52">
        <v>0</v>
      </c>
      <c r="AL40" s="131">
        <f t="shared" si="23"/>
        <v>0</v>
      </c>
      <c r="AM40" s="51">
        <v>0</v>
      </c>
      <c r="AN40" s="52">
        <v>0</v>
      </c>
      <c r="AO40" s="131">
        <f t="shared" si="24"/>
        <v>0</v>
      </c>
      <c r="AP40" s="51">
        <v>0</v>
      </c>
      <c r="AQ40" s="52">
        <v>0</v>
      </c>
      <c r="AR40" s="131">
        <f t="shared" si="25"/>
        <v>0</v>
      </c>
      <c r="AS40" s="16"/>
      <c r="AT40" s="16"/>
      <c r="AU40" s="127"/>
      <c r="AV40" s="70" t="s">
        <v>103</v>
      </c>
      <c r="AW40" s="16"/>
      <c r="AX40" s="16"/>
      <c r="AY40" s="16"/>
      <c r="AZ40" s="35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</row>
    <row r="41" spans="1:122" ht="15.75">
      <c r="A41" s="2" t="s">
        <v>60</v>
      </c>
      <c r="B41" s="65"/>
      <c r="C41" s="65"/>
      <c r="D41" s="65"/>
      <c r="E41" s="66"/>
      <c r="F41" s="55">
        <v>0</v>
      </c>
      <c r="G41" s="57">
        <v>0</v>
      </c>
      <c r="H41" s="63">
        <f t="shared" si="14"/>
        <v>0</v>
      </c>
      <c r="I41" s="55">
        <v>0</v>
      </c>
      <c r="J41" s="57">
        <v>0</v>
      </c>
      <c r="K41" s="63">
        <f t="shared" si="15"/>
        <v>0</v>
      </c>
      <c r="L41" s="55">
        <v>0</v>
      </c>
      <c r="M41" s="57">
        <v>0</v>
      </c>
      <c r="N41" s="63">
        <f t="shared" si="16"/>
        <v>0</v>
      </c>
      <c r="O41" s="55">
        <v>0</v>
      </c>
      <c r="P41" s="57">
        <v>0</v>
      </c>
      <c r="Q41" s="63">
        <f t="shared" si="17"/>
        <v>0</v>
      </c>
      <c r="R41" s="55">
        <v>0</v>
      </c>
      <c r="S41" s="57">
        <v>0</v>
      </c>
      <c r="T41" s="63">
        <f t="shared" si="18"/>
        <v>0</v>
      </c>
      <c r="U41" s="55">
        <v>0</v>
      </c>
      <c r="V41" s="57">
        <v>0</v>
      </c>
      <c r="W41" s="63">
        <f t="shared" si="19"/>
        <v>0</v>
      </c>
      <c r="X41" s="55">
        <v>0</v>
      </c>
      <c r="Y41" s="57">
        <v>0</v>
      </c>
      <c r="Z41" s="63">
        <f t="shared" si="20"/>
        <v>0</v>
      </c>
      <c r="AA41" s="55">
        <v>0</v>
      </c>
      <c r="AB41" s="57">
        <v>0</v>
      </c>
      <c r="AC41" s="63">
        <f t="shared" si="21"/>
        <v>0</v>
      </c>
      <c r="AD41" s="55">
        <v>0</v>
      </c>
      <c r="AE41" s="57">
        <v>0</v>
      </c>
      <c r="AF41" s="63">
        <f>SUM(AD41:AE41)</f>
        <v>0</v>
      </c>
      <c r="AG41" s="55">
        <v>0</v>
      </c>
      <c r="AH41" s="57">
        <v>0</v>
      </c>
      <c r="AI41" s="64">
        <f t="shared" si="22"/>
        <v>0</v>
      </c>
      <c r="AJ41" s="55">
        <v>0</v>
      </c>
      <c r="AK41" s="57">
        <v>0</v>
      </c>
      <c r="AL41" s="63">
        <f t="shared" si="23"/>
        <v>0</v>
      </c>
      <c r="AM41" s="55">
        <v>0</v>
      </c>
      <c r="AN41" s="57">
        <v>0</v>
      </c>
      <c r="AO41" s="63">
        <f t="shared" si="24"/>
        <v>0</v>
      </c>
      <c r="AP41" s="55">
        <v>0</v>
      </c>
      <c r="AQ41" s="57">
        <v>0</v>
      </c>
      <c r="AR41" s="63">
        <f t="shared" si="25"/>
        <v>0</v>
      </c>
      <c r="AS41" s="16"/>
      <c r="AT41" s="16"/>
      <c r="AU41" s="127"/>
      <c r="AV41" s="70" t="s">
        <v>110</v>
      </c>
      <c r="AW41" s="16"/>
      <c r="AX41" s="16"/>
      <c r="AY41" s="16"/>
      <c r="AZ41" s="35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</row>
    <row r="42" spans="1:83" ht="16.5" thickBot="1">
      <c r="A42" s="2" t="s">
        <v>95</v>
      </c>
      <c r="B42" s="97"/>
      <c r="C42" s="1"/>
      <c r="D42" s="1"/>
      <c r="E42" s="98"/>
      <c r="F42" s="61">
        <v>43</v>
      </c>
      <c r="G42" s="62">
        <v>0</v>
      </c>
      <c r="H42" s="63">
        <f t="shared" si="14"/>
        <v>43</v>
      </c>
      <c r="I42" s="61">
        <v>146</v>
      </c>
      <c r="J42" s="62">
        <v>7</v>
      </c>
      <c r="K42" s="63">
        <f t="shared" si="15"/>
        <v>153</v>
      </c>
      <c r="L42" s="61">
        <v>177</v>
      </c>
      <c r="M42" s="62">
        <v>14</v>
      </c>
      <c r="N42" s="63">
        <f t="shared" si="16"/>
        <v>191</v>
      </c>
      <c r="O42" s="61">
        <v>185</v>
      </c>
      <c r="P42" s="62">
        <v>12</v>
      </c>
      <c r="Q42" s="63">
        <f t="shared" si="17"/>
        <v>197</v>
      </c>
      <c r="R42" s="61">
        <v>142</v>
      </c>
      <c r="S42" s="62">
        <v>10</v>
      </c>
      <c r="T42" s="63">
        <f t="shared" si="18"/>
        <v>152</v>
      </c>
      <c r="U42" s="61">
        <v>87</v>
      </c>
      <c r="V42" s="62">
        <v>9</v>
      </c>
      <c r="W42" s="63">
        <f t="shared" si="19"/>
        <v>96</v>
      </c>
      <c r="X42" s="61">
        <v>75</v>
      </c>
      <c r="Y42" s="62">
        <v>7</v>
      </c>
      <c r="Z42" s="63">
        <f t="shared" si="20"/>
        <v>82</v>
      </c>
      <c r="AA42" s="61">
        <v>40</v>
      </c>
      <c r="AB42" s="62">
        <v>3</v>
      </c>
      <c r="AC42" s="63">
        <f t="shared" si="21"/>
        <v>43</v>
      </c>
      <c r="AD42" s="61">
        <v>33</v>
      </c>
      <c r="AE42" s="62">
        <v>3</v>
      </c>
      <c r="AF42" s="63">
        <f>SUM(AD42:AE42)</f>
        <v>36</v>
      </c>
      <c r="AG42" s="61">
        <v>27</v>
      </c>
      <c r="AH42" s="62">
        <v>1</v>
      </c>
      <c r="AI42" s="64">
        <f t="shared" si="22"/>
        <v>28</v>
      </c>
      <c r="AJ42" s="61">
        <v>23</v>
      </c>
      <c r="AK42" s="62">
        <v>0</v>
      </c>
      <c r="AL42" s="63">
        <f t="shared" si="23"/>
        <v>23</v>
      </c>
      <c r="AM42" s="61">
        <v>21</v>
      </c>
      <c r="AN42" s="62">
        <v>0</v>
      </c>
      <c r="AO42" s="63">
        <f t="shared" si="24"/>
        <v>21</v>
      </c>
      <c r="AP42" s="61">
        <v>21</v>
      </c>
      <c r="AQ42" s="62">
        <v>0</v>
      </c>
      <c r="AR42" s="63">
        <f t="shared" si="25"/>
        <v>21</v>
      </c>
      <c r="AS42" s="16"/>
      <c r="AT42" s="16"/>
      <c r="AU42" s="127"/>
      <c r="AV42" s="70" t="s">
        <v>104</v>
      </c>
      <c r="AW42" s="16"/>
      <c r="AX42" s="16"/>
      <c r="AY42" s="16"/>
      <c r="AZ42" s="35"/>
      <c r="BA42" s="4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ht="16.5" thickBot="1">
      <c r="A43" s="99" t="s">
        <v>93</v>
      </c>
      <c r="B43" s="27"/>
      <c r="C43" s="27"/>
      <c r="D43" s="27"/>
      <c r="E43" s="36"/>
      <c r="F43" s="58">
        <f>+F37+F40+F42+F41</f>
        <v>1221</v>
      </c>
      <c r="G43" s="60">
        <f>+G37+G40+G42++G41</f>
        <v>7</v>
      </c>
      <c r="H43" s="122">
        <f t="shared" si="14"/>
        <v>1228</v>
      </c>
      <c r="I43" s="58">
        <f>+I37+I40+I42+I41</f>
        <v>1575</v>
      </c>
      <c r="J43" s="60">
        <f>+J37+J40+J42++J41</f>
        <v>24</v>
      </c>
      <c r="K43" s="122">
        <f t="shared" si="15"/>
        <v>1599</v>
      </c>
      <c r="L43" s="58">
        <f>+L37+L40+L42+L41</f>
        <v>1848</v>
      </c>
      <c r="M43" s="60">
        <f>+M37+M40+M42++M41</f>
        <v>37</v>
      </c>
      <c r="N43" s="122">
        <f t="shared" si="16"/>
        <v>1885</v>
      </c>
      <c r="O43" s="58">
        <f>+O37+O40+O42+O41</f>
        <v>2017</v>
      </c>
      <c r="P43" s="60">
        <f>+P37+P40+P42++P41</f>
        <v>34</v>
      </c>
      <c r="Q43" s="122">
        <f t="shared" si="17"/>
        <v>2051</v>
      </c>
      <c r="R43" s="58">
        <f>+R37+R40+R42+R41</f>
        <v>1862</v>
      </c>
      <c r="S43" s="60">
        <f>+S37+S40+S42++S41</f>
        <v>30</v>
      </c>
      <c r="T43" s="122">
        <f t="shared" si="18"/>
        <v>1892</v>
      </c>
      <c r="U43" s="58">
        <f>+U37+U40+U42+U41</f>
        <v>1735</v>
      </c>
      <c r="V43" s="60">
        <f>+V37+V40+V42++V41</f>
        <v>24</v>
      </c>
      <c r="W43" s="122">
        <f t="shared" si="19"/>
        <v>1759</v>
      </c>
      <c r="X43" s="58">
        <f>+X37+X40+X42+X41</f>
        <v>1677</v>
      </c>
      <c r="Y43" s="60">
        <f>+Y37+Y40+Y42++Y41</f>
        <v>20</v>
      </c>
      <c r="Z43" s="122">
        <f t="shared" si="20"/>
        <v>1697</v>
      </c>
      <c r="AA43" s="58">
        <f>+AA37+AA40+AA42+AA41</f>
        <v>1459</v>
      </c>
      <c r="AB43" s="60">
        <f>+AB37+AB40+AB42++AB41</f>
        <v>14</v>
      </c>
      <c r="AC43" s="122">
        <f t="shared" si="21"/>
        <v>1473</v>
      </c>
      <c r="AD43" s="58">
        <f>+AD37+AD40+AD42+AD41</f>
        <v>1310</v>
      </c>
      <c r="AE43" s="60">
        <f>+AE37+AE40+AE42++AE41</f>
        <v>11</v>
      </c>
      <c r="AF43" s="122">
        <f>SUM(AD43:AE43)</f>
        <v>1321</v>
      </c>
      <c r="AG43" s="58">
        <f>+AG37+AG40+AG42+AG41</f>
        <v>1144</v>
      </c>
      <c r="AH43" s="60">
        <f>+AH37+AH40+AH42++AH41</f>
        <v>8</v>
      </c>
      <c r="AI43" s="123">
        <f t="shared" si="22"/>
        <v>1152</v>
      </c>
      <c r="AJ43" s="58">
        <f>+AJ37+AJ40+AJ42+AJ41</f>
        <v>987</v>
      </c>
      <c r="AK43" s="60">
        <f>+AK37+AK40+AK42++AK41</f>
        <v>5</v>
      </c>
      <c r="AL43" s="122">
        <f t="shared" si="23"/>
        <v>992</v>
      </c>
      <c r="AM43" s="58">
        <f>+AM37+AM40+AM42+AM41</f>
        <v>753</v>
      </c>
      <c r="AN43" s="60">
        <f>+AN37+AN40+AN42++AN41</f>
        <v>5</v>
      </c>
      <c r="AO43" s="122">
        <f t="shared" si="24"/>
        <v>758</v>
      </c>
      <c r="AP43" s="58">
        <f>+AP37+AP40+AP42+AP41</f>
        <v>753</v>
      </c>
      <c r="AQ43" s="60">
        <f>+AQ37+AQ40+AQ42++AQ41</f>
        <v>5</v>
      </c>
      <c r="AR43" s="122">
        <f t="shared" si="25"/>
        <v>758</v>
      </c>
      <c r="AS43" s="100"/>
      <c r="AT43" s="100"/>
      <c r="AU43" s="141"/>
      <c r="AV43" s="101" t="s">
        <v>105</v>
      </c>
      <c r="AW43" s="16"/>
      <c r="AX43" s="16"/>
      <c r="AY43" s="16"/>
      <c r="AZ43" s="35"/>
      <c r="BA43" s="4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5" s="142" customFormat="1" ht="15">
      <c r="A44" s="110" t="s">
        <v>106</v>
      </c>
      <c r="B44" s="39"/>
      <c r="D44" s="39"/>
      <c r="E44" s="110"/>
    </row>
    <row r="45" spans="1:53" s="103" customFormat="1" ht="18">
      <c r="A45" s="110" t="s">
        <v>71</v>
      </c>
      <c r="B45" s="39"/>
      <c r="D45" s="39"/>
      <c r="E45" s="110"/>
      <c r="F45" s="104"/>
      <c r="G45" s="104"/>
      <c r="H45" s="104"/>
      <c r="I45" s="104"/>
      <c r="J45" s="104"/>
      <c r="K45" s="104"/>
      <c r="L45" s="104"/>
      <c r="M45" s="104"/>
      <c r="N45" s="104"/>
      <c r="AL45" s="105"/>
      <c r="AO45" s="105"/>
      <c r="AP45" s="104"/>
      <c r="AQ45" s="104"/>
      <c r="AR45" s="104"/>
      <c r="AS45" s="105"/>
      <c r="AT45" s="105"/>
      <c r="AU45" s="105"/>
      <c r="AV45" s="105"/>
      <c r="AW45" s="105"/>
      <c r="AX45" s="105"/>
      <c r="AY45" s="105"/>
      <c r="AZ45" s="105"/>
      <c r="BA45" s="105"/>
    </row>
    <row r="46" spans="1:53" s="103" customFormat="1" ht="18">
      <c r="A46" s="110" t="s">
        <v>10</v>
      </c>
      <c r="B46" s="39"/>
      <c r="D46" s="39"/>
      <c r="E46" s="110"/>
      <c r="F46" s="104"/>
      <c r="G46" s="104"/>
      <c r="H46" s="104"/>
      <c r="I46" s="104"/>
      <c r="J46" s="104"/>
      <c r="K46" s="104"/>
      <c r="L46" s="104"/>
      <c r="M46" s="104"/>
      <c r="N46" s="104"/>
      <c r="AL46" s="105"/>
      <c r="AO46" s="105"/>
      <c r="AP46" s="104"/>
      <c r="AQ46" s="104"/>
      <c r="AR46" s="104"/>
      <c r="AS46" s="105"/>
      <c r="AT46" s="105"/>
      <c r="AU46" s="105"/>
      <c r="AV46" s="105"/>
      <c r="AW46" s="105"/>
      <c r="AX46" s="105"/>
      <c r="AY46" s="105"/>
      <c r="AZ46" s="105"/>
      <c r="BA46" s="105"/>
    </row>
    <row r="47" spans="1:53" s="142" customFormat="1" ht="15">
      <c r="A47" s="39" t="s">
        <v>107</v>
      </c>
      <c r="B47" s="110"/>
      <c r="D47" s="39"/>
      <c r="E47" s="39"/>
      <c r="F47" s="106"/>
      <c r="G47" s="106"/>
      <c r="H47" s="106"/>
      <c r="I47" s="106"/>
      <c r="J47" s="106"/>
      <c r="K47" s="106"/>
      <c r="L47" s="106"/>
      <c r="M47" s="106"/>
      <c r="N47" s="106"/>
      <c r="AL47" s="143"/>
      <c r="AO47" s="143"/>
      <c r="AP47" s="106"/>
      <c r="AQ47" s="106"/>
      <c r="AR47" s="106"/>
      <c r="AS47" s="143"/>
      <c r="AT47" s="143"/>
      <c r="AU47" s="143"/>
      <c r="AV47" s="143"/>
      <c r="AW47" s="143"/>
      <c r="AX47" s="143"/>
      <c r="AY47" s="143"/>
      <c r="AZ47" s="143"/>
      <c r="BA47" s="143"/>
    </row>
    <row r="48" spans="1:53" s="142" customFormat="1" ht="15">
      <c r="A48" s="39" t="s">
        <v>72</v>
      </c>
      <c r="B48" s="110"/>
      <c r="D48" s="39"/>
      <c r="E48" s="39"/>
      <c r="AL48" s="143"/>
      <c r="AO48" s="143"/>
      <c r="AS48" s="143"/>
      <c r="AT48" s="143"/>
      <c r="AU48" s="143"/>
      <c r="AV48" s="143"/>
      <c r="AW48" s="143"/>
      <c r="AX48" s="143"/>
      <c r="AY48" s="143"/>
      <c r="AZ48" s="143"/>
      <c r="BA48" s="143"/>
    </row>
    <row r="49" spans="1:53" s="142" customFormat="1" ht="15">
      <c r="A49" s="39" t="s">
        <v>108</v>
      </c>
      <c r="B49" s="110"/>
      <c r="D49" s="39"/>
      <c r="E49" s="39"/>
      <c r="AL49" s="143"/>
      <c r="AO49" s="143"/>
      <c r="AS49" s="143"/>
      <c r="AT49" s="143"/>
      <c r="AU49" s="143"/>
      <c r="AV49" s="143"/>
      <c r="AW49" s="143"/>
      <c r="AX49" s="143"/>
      <c r="AY49" s="143"/>
      <c r="AZ49" s="143"/>
      <c r="BA49" s="143"/>
    </row>
    <row r="50" spans="1:53" s="142" customFormat="1" ht="15">
      <c r="A50" s="39" t="s">
        <v>109</v>
      </c>
      <c r="B50" s="110"/>
      <c r="D50" s="39"/>
      <c r="E50" s="39"/>
      <c r="AL50" s="143"/>
      <c r="AO50" s="143"/>
      <c r="AS50" s="143"/>
      <c r="AT50" s="143"/>
      <c r="AU50" s="143"/>
      <c r="AV50" s="143"/>
      <c r="AW50" s="143"/>
      <c r="AX50" s="143"/>
      <c r="AY50" s="143"/>
      <c r="AZ50" s="143"/>
      <c r="BA50" s="143"/>
    </row>
    <row r="51" spans="1:53" s="142" customFormat="1" ht="15">
      <c r="A51" s="110" t="s">
        <v>88</v>
      </c>
      <c r="B51" s="39"/>
      <c r="D51" s="39"/>
      <c r="E51" s="110"/>
      <c r="AL51" s="143"/>
      <c r="AO51" s="143"/>
      <c r="AS51" s="143"/>
      <c r="AT51" s="143"/>
      <c r="AU51" s="143"/>
      <c r="AV51" s="143"/>
      <c r="AW51" s="143"/>
      <c r="AX51" s="143"/>
      <c r="AY51" s="143"/>
      <c r="AZ51" s="143"/>
      <c r="BA51" s="143"/>
    </row>
    <row r="52" spans="1:53" s="142" customFormat="1" ht="15">
      <c r="A52" s="110" t="s">
        <v>96</v>
      </c>
      <c r="D52" s="110"/>
      <c r="E52" s="110"/>
      <c r="AL52" s="143"/>
      <c r="AO52" s="143"/>
      <c r="AS52" s="143"/>
      <c r="AT52" s="143"/>
      <c r="AU52" s="143"/>
      <c r="AV52" s="143"/>
      <c r="AW52" s="143"/>
      <c r="AX52" s="143"/>
      <c r="AY52" s="143"/>
      <c r="AZ52" s="143"/>
      <c r="BA52" s="143"/>
    </row>
    <row r="53" spans="1:53" s="142" customFormat="1" ht="15">
      <c r="A53" s="102" t="s">
        <v>89</v>
      </c>
      <c r="B53" s="39"/>
      <c r="D53" s="102"/>
      <c r="E53" s="102"/>
      <c r="AL53" s="143"/>
      <c r="AO53" s="143"/>
      <c r="AS53" s="143"/>
      <c r="AT53" s="143"/>
      <c r="AU53" s="143"/>
      <c r="AV53" s="143"/>
      <c r="AW53" s="143"/>
      <c r="AX53" s="143"/>
      <c r="AY53" s="143"/>
      <c r="AZ53" s="143"/>
      <c r="BA53" s="143"/>
    </row>
    <row r="62" spans="38:53" s="142" customFormat="1" ht="12.75">
      <c r="AL62" s="143"/>
      <c r="AO62" s="143"/>
      <c r="AS62" s="143"/>
      <c r="AT62" s="143"/>
      <c r="AU62" s="143"/>
      <c r="AV62" s="143"/>
      <c r="AW62" s="143"/>
      <c r="AX62" s="143"/>
      <c r="AY62" s="143"/>
      <c r="AZ62" s="143"/>
      <c r="BA62" s="143"/>
    </row>
    <row r="63" spans="38:53" s="142" customFormat="1" ht="12.75">
      <c r="AL63" s="143"/>
      <c r="AO63" s="143"/>
      <c r="AS63" s="143"/>
      <c r="AT63" s="143"/>
      <c r="AU63" s="143"/>
      <c r="AV63" s="143"/>
      <c r="AW63" s="143"/>
      <c r="AX63" s="143"/>
      <c r="AY63" s="143"/>
      <c r="AZ63" s="143"/>
      <c r="BA63" s="143"/>
    </row>
    <row r="64" spans="38:53" s="142" customFormat="1" ht="12.75">
      <c r="AL64" s="143"/>
      <c r="AO64" s="143"/>
      <c r="AS64" s="143"/>
      <c r="AT64" s="143"/>
      <c r="AU64" s="143"/>
      <c r="AV64" s="143"/>
      <c r="AW64" s="143"/>
      <c r="AX64" s="143"/>
      <c r="AY64" s="143"/>
      <c r="AZ64" s="143"/>
      <c r="BA64" s="143"/>
    </row>
    <row r="65" spans="38:53" s="142" customFormat="1" ht="12.75">
      <c r="AL65" s="143"/>
      <c r="AO65" s="143"/>
      <c r="AS65" s="143"/>
      <c r="AT65" s="143"/>
      <c r="AU65" s="143"/>
      <c r="AV65" s="143"/>
      <c r="AW65" s="143"/>
      <c r="AX65" s="143"/>
      <c r="AY65" s="143"/>
      <c r="AZ65" s="143"/>
      <c r="BA65" s="143"/>
    </row>
    <row r="66" spans="38:53" s="142" customFormat="1" ht="12.75">
      <c r="AL66" s="143"/>
      <c r="AO66" s="143"/>
      <c r="AS66" s="143"/>
      <c r="AT66" s="143"/>
      <c r="AU66" s="143"/>
      <c r="AV66" s="143"/>
      <c r="AW66" s="143"/>
      <c r="AX66" s="143"/>
      <c r="AY66" s="143"/>
      <c r="AZ66" s="143"/>
      <c r="BA66" s="143"/>
    </row>
    <row r="67" spans="38:53" s="142" customFormat="1" ht="12.75">
      <c r="AL67" s="143"/>
      <c r="AO67" s="143"/>
      <c r="AS67" s="143"/>
      <c r="AT67" s="143"/>
      <c r="AU67" s="143"/>
      <c r="AV67" s="143"/>
      <c r="AW67" s="143"/>
      <c r="AX67" s="143"/>
      <c r="AY67" s="143"/>
      <c r="AZ67" s="143"/>
      <c r="BA67" s="143"/>
    </row>
    <row r="68" spans="38:53" s="142" customFormat="1" ht="12.75">
      <c r="AL68" s="143"/>
      <c r="AO68" s="143"/>
      <c r="AS68" s="143"/>
      <c r="AT68" s="143"/>
      <c r="AU68" s="143"/>
      <c r="AV68" s="143"/>
      <c r="AW68" s="143"/>
      <c r="AX68" s="143"/>
      <c r="AY68" s="143"/>
      <c r="AZ68" s="143"/>
      <c r="BA68" s="143"/>
    </row>
    <row r="69" spans="38:53" s="142" customFormat="1" ht="12.75">
      <c r="AL69" s="143"/>
      <c r="AO69" s="143"/>
      <c r="AS69" s="143"/>
      <c r="AT69" s="143"/>
      <c r="AU69" s="143"/>
      <c r="AV69" s="143"/>
      <c r="AW69" s="143"/>
      <c r="AX69" s="143"/>
      <c r="AY69" s="143"/>
      <c r="AZ69" s="143"/>
      <c r="BA69" s="143"/>
    </row>
    <row r="70" spans="38:53" s="142" customFormat="1" ht="12.75">
      <c r="AL70" s="143"/>
      <c r="AO70" s="143"/>
      <c r="AS70" s="143"/>
      <c r="AT70" s="143"/>
      <c r="AU70" s="143"/>
      <c r="AV70" s="143"/>
      <c r="AW70" s="143"/>
      <c r="AX70" s="143"/>
      <c r="AY70" s="143"/>
      <c r="AZ70" s="143"/>
      <c r="BA70" s="143"/>
    </row>
    <row r="71" spans="38:53" s="142" customFormat="1" ht="12.75">
      <c r="AL71" s="143"/>
      <c r="AO71" s="143"/>
      <c r="AS71" s="143"/>
      <c r="AT71" s="143"/>
      <c r="AU71" s="143"/>
      <c r="AV71" s="143"/>
      <c r="AW71" s="143"/>
      <c r="AX71" s="143"/>
      <c r="AY71" s="143"/>
      <c r="AZ71" s="143"/>
      <c r="BA71" s="143"/>
    </row>
    <row r="72" spans="38:53" s="142" customFormat="1" ht="12.75">
      <c r="AL72" s="143"/>
      <c r="AO72" s="143"/>
      <c r="AS72" s="143"/>
      <c r="AT72" s="143"/>
      <c r="AU72" s="143"/>
      <c r="AV72" s="143"/>
      <c r="AW72" s="143"/>
      <c r="AX72" s="143"/>
      <c r="AY72" s="143"/>
      <c r="AZ72" s="143"/>
      <c r="BA72" s="143"/>
    </row>
    <row r="73" spans="38:53" s="142" customFormat="1" ht="12.75">
      <c r="AL73" s="143"/>
      <c r="AO73" s="143"/>
      <c r="AS73" s="143"/>
      <c r="AT73" s="143"/>
      <c r="AU73" s="143"/>
      <c r="AV73" s="143"/>
      <c r="AW73" s="143"/>
      <c r="AX73" s="143"/>
      <c r="AY73" s="143"/>
      <c r="AZ73" s="143"/>
      <c r="BA73" s="143"/>
    </row>
    <row r="74" spans="38:53" s="142" customFormat="1" ht="12.75">
      <c r="AL74" s="143"/>
      <c r="AO74" s="143"/>
      <c r="AS74" s="143"/>
      <c r="AT74" s="143"/>
      <c r="AU74" s="143"/>
      <c r="AV74" s="143"/>
      <c r="AW74" s="143"/>
      <c r="AX74" s="143"/>
      <c r="AY74" s="143"/>
      <c r="AZ74" s="143"/>
      <c r="BA74" s="143"/>
    </row>
    <row r="75" spans="38:53" s="142" customFormat="1" ht="12.75">
      <c r="AL75" s="143"/>
      <c r="AO75" s="143"/>
      <c r="AS75" s="143"/>
      <c r="AT75" s="143"/>
      <c r="AU75" s="143"/>
      <c r="AV75" s="143"/>
      <c r="AW75" s="143"/>
      <c r="AX75" s="143"/>
      <c r="AY75" s="143"/>
      <c r="AZ75" s="143"/>
      <c r="BA75" s="143"/>
    </row>
    <row r="76" spans="38:53" s="142" customFormat="1" ht="12.75">
      <c r="AL76" s="143"/>
      <c r="AO76" s="143"/>
      <c r="AS76" s="143"/>
      <c r="AT76" s="143"/>
      <c r="AU76" s="143"/>
      <c r="AV76" s="143"/>
      <c r="AW76" s="143"/>
      <c r="AX76" s="143"/>
      <c r="AY76" s="143"/>
      <c r="AZ76" s="143"/>
      <c r="BA76" s="143"/>
    </row>
    <row r="77" spans="38:53" s="142" customFormat="1" ht="12.75">
      <c r="AL77" s="143"/>
      <c r="AO77" s="143"/>
      <c r="AS77" s="143"/>
      <c r="AT77" s="143"/>
      <c r="AU77" s="143"/>
      <c r="AV77" s="143"/>
      <c r="AW77" s="143"/>
      <c r="AX77" s="143"/>
      <c r="AY77" s="143"/>
      <c r="AZ77" s="143"/>
      <c r="BA77" s="143"/>
    </row>
    <row r="78" spans="38:53" s="142" customFormat="1" ht="12.75">
      <c r="AL78" s="143"/>
      <c r="AO78" s="143"/>
      <c r="AS78" s="143"/>
      <c r="AT78" s="143"/>
      <c r="AU78" s="143"/>
      <c r="AV78" s="143"/>
      <c r="AW78" s="143"/>
      <c r="AX78" s="143"/>
      <c r="AY78" s="143"/>
      <c r="AZ78" s="143"/>
      <c r="BA78" s="143"/>
    </row>
    <row r="79" spans="38:53" s="142" customFormat="1" ht="12.75">
      <c r="AL79" s="143"/>
      <c r="AO79" s="143"/>
      <c r="AS79" s="143"/>
      <c r="AT79" s="143"/>
      <c r="AU79" s="143"/>
      <c r="AV79" s="143"/>
      <c r="AW79" s="143"/>
      <c r="AX79" s="143"/>
      <c r="AY79" s="143"/>
      <c r="AZ79" s="143"/>
      <c r="BA79" s="143"/>
    </row>
    <row r="80" spans="38:53" s="142" customFormat="1" ht="12.75">
      <c r="AL80" s="143"/>
      <c r="AO80" s="143"/>
      <c r="AS80" s="143"/>
      <c r="AT80" s="143"/>
      <c r="AU80" s="143"/>
      <c r="AV80" s="143"/>
      <c r="AW80" s="143"/>
      <c r="AX80" s="143"/>
      <c r="AY80" s="143"/>
      <c r="AZ80" s="143"/>
      <c r="BA80" s="143"/>
    </row>
    <row r="81" spans="38:53" s="142" customFormat="1" ht="12.75">
      <c r="AL81" s="143"/>
      <c r="AO81" s="143"/>
      <c r="AS81" s="143"/>
      <c r="AT81" s="143"/>
      <c r="AU81" s="143"/>
      <c r="AV81" s="143"/>
      <c r="AW81" s="143"/>
      <c r="AX81" s="143"/>
      <c r="AY81" s="143"/>
      <c r="AZ81" s="143"/>
      <c r="BA81" s="143"/>
    </row>
    <row r="82" spans="38:53" s="142" customFormat="1" ht="12.75">
      <c r="AL82" s="143"/>
      <c r="AO82" s="143"/>
      <c r="AS82" s="143"/>
      <c r="AT82" s="143"/>
      <c r="AU82" s="143"/>
      <c r="AV82" s="143"/>
      <c r="AW82" s="143"/>
      <c r="AX82" s="143"/>
      <c r="AY82" s="143"/>
      <c r="AZ82" s="143"/>
      <c r="BA82" s="143"/>
    </row>
    <row r="83" spans="38:53" s="142" customFormat="1" ht="12.75">
      <c r="AL83" s="143"/>
      <c r="AO83" s="143"/>
      <c r="AS83" s="143"/>
      <c r="AT83" s="143"/>
      <c r="AU83" s="143"/>
      <c r="AV83" s="143"/>
      <c r="AW83" s="143"/>
      <c r="AX83" s="143"/>
      <c r="AY83" s="143"/>
      <c r="AZ83" s="143"/>
      <c r="BA83" s="143"/>
    </row>
    <row r="84" spans="38:53" s="142" customFormat="1" ht="12.75">
      <c r="AL84" s="143"/>
      <c r="AO84" s="143"/>
      <c r="AS84" s="143"/>
      <c r="AT84" s="143"/>
      <c r="AU84" s="143"/>
      <c r="AV84" s="143"/>
      <c r="AW84" s="143"/>
      <c r="AX84" s="143"/>
      <c r="AY84" s="143"/>
      <c r="AZ84" s="143"/>
      <c r="BA84" s="143"/>
    </row>
    <row r="85" spans="38:53" s="142" customFormat="1" ht="12.75">
      <c r="AL85" s="143"/>
      <c r="AO85" s="143"/>
      <c r="AS85" s="143"/>
      <c r="AT85" s="143"/>
      <c r="AU85" s="143"/>
      <c r="AV85" s="143"/>
      <c r="AW85" s="143"/>
      <c r="AX85" s="143"/>
      <c r="AY85" s="143"/>
      <c r="AZ85" s="143"/>
      <c r="BA85" s="143"/>
    </row>
    <row r="86" spans="38:53" s="142" customFormat="1" ht="12.75">
      <c r="AL86" s="143"/>
      <c r="AO86" s="143"/>
      <c r="AS86" s="143"/>
      <c r="AT86" s="143"/>
      <c r="AU86" s="143"/>
      <c r="AV86" s="143"/>
      <c r="AW86" s="143"/>
      <c r="AX86" s="143"/>
      <c r="AY86" s="143"/>
      <c r="AZ86" s="143"/>
      <c r="BA86" s="143"/>
    </row>
    <row r="87" spans="38:53" s="142" customFormat="1" ht="12.75">
      <c r="AL87" s="143"/>
      <c r="AO87" s="143"/>
      <c r="AS87" s="143"/>
      <c r="AT87" s="143"/>
      <c r="AU87" s="143"/>
      <c r="AV87" s="143"/>
      <c r="AW87" s="143"/>
      <c r="AX87" s="143"/>
      <c r="AY87" s="143"/>
      <c r="AZ87" s="143"/>
      <c r="BA87" s="143"/>
    </row>
    <row r="88" spans="38:53" s="142" customFormat="1" ht="12.75">
      <c r="AL88" s="143"/>
      <c r="AO88" s="143"/>
      <c r="AS88" s="143"/>
      <c r="AT88" s="143"/>
      <c r="AU88" s="143"/>
      <c r="AV88" s="143"/>
      <c r="AW88" s="143"/>
      <c r="AX88" s="143"/>
      <c r="AY88" s="143"/>
      <c r="AZ88" s="143"/>
      <c r="BA88" s="143"/>
    </row>
    <row r="89" spans="38:53" s="142" customFormat="1" ht="12.75">
      <c r="AL89" s="143"/>
      <c r="AO89" s="143"/>
      <c r="AS89" s="143"/>
      <c r="AT89" s="143"/>
      <c r="AU89" s="143"/>
      <c r="AV89" s="143"/>
      <c r="AW89" s="143"/>
      <c r="AX89" s="143"/>
      <c r="AY89" s="143"/>
      <c r="AZ89" s="143"/>
      <c r="BA89" s="143"/>
    </row>
    <row r="90" spans="38:53" s="142" customFormat="1" ht="12.75">
      <c r="AL90" s="143"/>
      <c r="AO90" s="143"/>
      <c r="AS90" s="143"/>
      <c r="AT90" s="143"/>
      <c r="AU90" s="143"/>
      <c r="AV90" s="143"/>
      <c r="AW90" s="143"/>
      <c r="AX90" s="143"/>
      <c r="AY90" s="143"/>
      <c r="AZ90" s="143"/>
      <c r="BA90" s="143"/>
    </row>
    <row r="91" spans="38:53" s="142" customFormat="1" ht="12.75">
      <c r="AL91" s="143"/>
      <c r="AO91" s="143"/>
      <c r="AS91" s="143"/>
      <c r="AT91" s="143"/>
      <c r="AU91" s="143"/>
      <c r="AV91" s="143"/>
      <c r="AW91" s="143"/>
      <c r="AX91" s="143"/>
      <c r="AY91" s="143"/>
      <c r="AZ91" s="143"/>
      <c r="BA91" s="143"/>
    </row>
    <row r="92" spans="38:53" s="142" customFormat="1" ht="12.75">
      <c r="AL92" s="143"/>
      <c r="AO92" s="143"/>
      <c r="AS92" s="143"/>
      <c r="AT92" s="143"/>
      <c r="AU92" s="143"/>
      <c r="AV92" s="143"/>
      <c r="AW92" s="143"/>
      <c r="AX92" s="143"/>
      <c r="AY92" s="143"/>
      <c r="AZ92" s="143"/>
      <c r="BA92" s="143"/>
    </row>
    <row r="93" spans="38:53" s="142" customFormat="1" ht="12.75">
      <c r="AL93" s="143"/>
      <c r="AO93" s="143"/>
      <c r="AS93" s="143"/>
      <c r="AT93" s="143"/>
      <c r="AU93" s="143"/>
      <c r="AV93" s="143"/>
      <c r="AW93" s="143"/>
      <c r="AX93" s="143"/>
      <c r="AY93" s="143"/>
      <c r="AZ93" s="143"/>
      <c r="BA93" s="143"/>
    </row>
    <row r="94" spans="38:53" s="142" customFormat="1" ht="12.75">
      <c r="AL94" s="143"/>
      <c r="AO94" s="143"/>
      <c r="AS94" s="143"/>
      <c r="AT94" s="143"/>
      <c r="AU94" s="143"/>
      <c r="AV94" s="143"/>
      <c r="AW94" s="143"/>
      <c r="AX94" s="143"/>
      <c r="AY94" s="143"/>
      <c r="AZ94" s="143"/>
      <c r="BA94" s="143"/>
    </row>
    <row r="95" spans="38:53" s="142" customFormat="1" ht="12.75">
      <c r="AL95" s="143"/>
      <c r="AO95" s="143"/>
      <c r="AS95" s="143"/>
      <c r="AT95" s="143"/>
      <c r="AU95" s="143"/>
      <c r="AV95" s="143"/>
      <c r="AW95" s="143"/>
      <c r="AX95" s="143"/>
      <c r="AY95" s="143"/>
      <c r="AZ95" s="143"/>
      <c r="BA95" s="143"/>
    </row>
    <row r="96" spans="38:53" s="142" customFormat="1" ht="12.75">
      <c r="AL96" s="143"/>
      <c r="AO96" s="143"/>
      <c r="AS96" s="143"/>
      <c r="AT96" s="143"/>
      <c r="AU96" s="143"/>
      <c r="AV96" s="143"/>
      <c r="AW96" s="143"/>
      <c r="AX96" s="143"/>
      <c r="AY96" s="143"/>
      <c r="AZ96" s="143"/>
      <c r="BA96" s="143"/>
    </row>
    <row r="97" spans="38:53" s="142" customFormat="1" ht="12.75">
      <c r="AL97" s="143"/>
      <c r="AO97" s="143"/>
      <c r="AS97" s="143"/>
      <c r="AT97" s="143"/>
      <c r="AU97" s="143"/>
      <c r="AV97" s="143"/>
      <c r="AW97" s="143"/>
      <c r="AX97" s="143"/>
      <c r="AY97" s="143"/>
      <c r="AZ97" s="143"/>
      <c r="BA97" s="143"/>
    </row>
    <row r="98" spans="38:53" s="142" customFormat="1" ht="12.75">
      <c r="AL98" s="143"/>
      <c r="AO98" s="143"/>
      <c r="AS98" s="143"/>
      <c r="AT98" s="143"/>
      <c r="AU98" s="143"/>
      <c r="AV98" s="143"/>
      <c r="AW98" s="143"/>
      <c r="AX98" s="143"/>
      <c r="AY98" s="143"/>
      <c r="AZ98" s="143"/>
      <c r="BA98" s="143"/>
    </row>
    <row r="99" spans="38:53" s="142" customFormat="1" ht="12.75">
      <c r="AL99" s="143"/>
      <c r="AO99" s="143"/>
      <c r="AS99" s="143"/>
      <c r="AT99" s="143"/>
      <c r="AU99" s="143"/>
      <c r="AV99" s="143"/>
      <c r="AW99" s="143"/>
      <c r="AX99" s="143"/>
      <c r="AY99" s="143"/>
      <c r="AZ99" s="143"/>
      <c r="BA99" s="143"/>
    </row>
    <row r="100" spans="38:53" s="142" customFormat="1" ht="12.75">
      <c r="AL100" s="143"/>
      <c r="AO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</row>
    <row r="101" spans="38:53" s="142" customFormat="1" ht="12.75">
      <c r="AL101" s="143"/>
      <c r="AO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</row>
    <row r="102" spans="38:53" s="142" customFormat="1" ht="12.75">
      <c r="AL102" s="143"/>
      <c r="AO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</row>
    <row r="103" spans="38:53" s="142" customFormat="1" ht="12.75">
      <c r="AL103" s="143"/>
      <c r="AO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</row>
    <row r="104" spans="38:53" s="142" customFormat="1" ht="12.75">
      <c r="AL104" s="143"/>
      <c r="AO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</row>
    <row r="105" spans="38:53" s="142" customFormat="1" ht="12.75">
      <c r="AL105" s="143"/>
      <c r="AO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</row>
    <row r="106" spans="38:53" s="142" customFormat="1" ht="12.75">
      <c r="AL106" s="143"/>
      <c r="AO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</row>
    <row r="107" spans="38:53" s="142" customFormat="1" ht="12.75">
      <c r="AL107" s="143"/>
      <c r="AO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</row>
    <row r="108" spans="38:53" s="142" customFormat="1" ht="12.75">
      <c r="AL108" s="143"/>
      <c r="AO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</row>
    <row r="109" spans="38:53" s="142" customFormat="1" ht="12.75">
      <c r="AL109" s="143"/>
      <c r="AO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</row>
    <row r="110" spans="38:53" s="142" customFormat="1" ht="12.75">
      <c r="AL110" s="143"/>
      <c r="AO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</row>
    <row r="111" spans="38:53" s="142" customFormat="1" ht="12.75">
      <c r="AL111" s="143"/>
      <c r="AO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</row>
    <row r="112" spans="38:53" s="142" customFormat="1" ht="12.75">
      <c r="AL112" s="143"/>
      <c r="AO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</row>
    <row r="113" spans="38:53" s="142" customFormat="1" ht="12.75">
      <c r="AL113" s="143"/>
      <c r="AO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</row>
    <row r="114" spans="38:53" s="142" customFormat="1" ht="12.75">
      <c r="AL114" s="143"/>
      <c r="AO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</row>
    <row r="115" spans="38:53" s="142" customFormat="1" ht="12.75">
      <c r="AL115" s="143"/>
      <c r="AO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</row>
    <row r="116" spans="38:53" s="142" customFormat="1" ht="12.75">
      <c r="AL116" s="143"/>
      <c r="AO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</row>
    <row r="117" spans="38:53" s="142" customFormat="1" ht="12.75">
      <c r="AL117" s="143"/>
      <c r="AO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</row>
    <row r="118" spans="38:53" s="142" customFormat="1" ht="12.75">
      <c r="AL118" s="143"/>
      <c r="AO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</row>
    <row r="119" spans="38:53" s="142" customFormat="1" ht="12.75">
      <c r="AL119" s="143"/>
      <c r="AO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</row>
    <row r="120" spans="38:53" s="142" customFormat="1" ht="12.75">
      <c r="AL120" s="143"/>
      <c r="AO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</row>
    <row r="121" spans="38:53" s="142" customFormat="1" ht="12.75">
      <c r="AL121" s="143"/>
      <c r="AO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</row>
    <row r="122" spans="38:53" s="142" customFormat="1" ht="12.75">
      <c r="AL122" s="143"/>
      <c r="AO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</row>
    <row r="123" spans="38:53" s="142" customFormat="1" ht="12.75">
      <c r="AL123" s="143"/>
      <c r="AO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</row>
    <row r="124" spans="38:53" s="142" customFormat="1" ht="12.75">
      <c r="AL124" s="143"/>
      <c r="AO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</row>
    <row r="125" spans="38:53" ht="12.75">
      <c r="AL125" s="127"/>
      <c r="AO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</row>
    <row r="126" spans="38:53" ht="12.75">
      <c r="AL126" s="127"/>
      <c r="AO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</row>
    <row r="127" spans="38:53" ht="12.75">
      <c r="AL127" s="127"/>
      <c r="AO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</row>
    <row r="128" spans="38:53" ht="12.75">
      <c r="AL128" s="127"/>
      <c r="AO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</row>
    <row r="129" spans="38:53" ht="12.75">
      <c r="AL129" s="127"/>
      <c r="AO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</row>
    <row r="130" spans="38:53" ht="12.75">
      <c r="AL130" s="127"/>
      <c r="AO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</row>
    <row r="131" spans="38:53" ht="12.75">
      <c r="AL131" s="127"/>
      <c r="AO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</row>
    <row r="132" spans="38:53" ht="12.75">
      <c r="AL132" s="127"/>
      <c r="AO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</row>
    <row r="133" spans="38:53" ht="12.75">
      <c r="AL133" s="127"/>
      <c r="AO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</row>
    <row r="134" spans="38:53" ht="12.75">
      <c r="AL134" s="127"/>
      <c r="AO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</row>
    <row r="135" spans="38:53" ht="12.75">
      <c r="AL135" s="127"/>
      <c r="AO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</row>
    <row r="136" spans="38:53" ht="12.75">
      <c r="AL136" s="127"/>
      <c r="AO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</row>
    <row r="137" spans="38:53" ht="12.75">
      <c r="AL137" s="127"/>
      <c r="AO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</row>
    <row r="138" spans="38:53" ht="12.75">
      <c r="AL138" s="127"/>
      <c r="AO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</row>
    <row r="139" spans="38:53" ht="12.75">
      <c r="AL139" s="127"/>
      <c r="AO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</row>
    <row r="140" spans="38:53" ht="12.75">
      <c r="AL140" s="127"/>
      <c r="AO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</row>
    <row r="141" spans="38:53" ht="12.75">
      <c r="AL141" s="127"/>
      <c r="AO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</row>
    <row r="142" spans="38:53" ht="12.75">
      <c r="AL142" s="127"/>
      <c r="AO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</row>
    <row r="143" spans="38:53" ht="12.75">
      <c r="AL143" s="127"/>
      <c r="AO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</row>
    <row r="144" spans="38:53" ht="12.75">
      <c r="AL144" s="127"/>
      <c r="AO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</row>
    <row r="145" spans="38:53" ht="12.75">
      <c r="AL145" s="127"/>
      <c r="AO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</row>
    <row r="146" spans="38:53" ht="12.75">
      <c r="AL146" s="127"/>
      <c r="AO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</row>
    <row r="147" spans="38:53" ht="12.75">
      <c r="AL147" s="127"/>
      <c r="AO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</row>
    <row r="148" spans="38:53" ht="12.75">
      <c r="AL148" s="127"/>
      <c r="AO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</row>
    <row r="149" spans="38:53" ht="12.75">
      <c r="AL149" s="127"/>
      <c r="AO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</row>
    <row r="150" spans="38:53" ht="12.75">
      <c r="AL150" s="127"/>
      <c r="AO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</row>
    <row r="151" spans="38:53" ht="12.75">
      <c r="AL151" s="127"/>
      <c r="AO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</row>
    <row r="152" spans="38:53" ht="12.75">
      <c r="AL152" s="127"/>
      <c r="AO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</row>
    <row r="153" spans="38:53" ht="12.75">
      <c r="AL153" s="127"/>
      <c r="AO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</row>
    <row r="154" spans="38:53" ht="12.75">
      <c r="AL154" s="127"/>
      <c r="AO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</row>
    <row r="155" spans="38:53" ht="12.75">
      <c r="AL155" s="127"/>
      <c r="AO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</row>
    <row r="156" spans="38:53" ht="12.75">
      <c r="AL156" s="127"/>
      <c r="AO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</row>
    <row r="157" spans="38:53" ht="12.75">
      <c r="AL157" s="127"/>
      <c r="AO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</row>
    <row r="158" spans="38:53" ht="12.75">
      <c r="AL158" s="127"/>
      <c r="AO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</row>
    <row r="159" spans="38:53" ht="12.75">
      <c r="AL159" s="127"/>
      <c r="AO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</row>
    <row r="160" spans="38:53" ht="12.75">
      <c r="AL160" s="127"/>
      <c r="AO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</row>
    <row r="161" spans="38:53" ht="12.75">
      <c r="AL161" s="127"/>
      <c r="AO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</row>
    <row r="162" spans="38:53" ht="12.75">
      <c r="AL162" s="127"/>
      <c r="AO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</row>
    <row r="163" spans="38:53" ht="12.75">
      <c r="AL163" s="127"/>
      <c r="AO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</row>
    <row r="164" spans="38:53" ht="12.75">
      <c r="AL164" s="127"/>
      <c r="AO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</row>
    <row r="165" spans="38:53" ht="12.75">
      <c r="AL165" s="127"/>
      <c r="AO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</row>
    <row r="166" spans="38:53" ht="12.75">
      <c r="AL166" s="127"/>
      <c r="AO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</row>
    <row r="167" spans="38:53" ht="12.75">
      <c r="AL167" s="127"/>
      <c r="AO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</row>
    <row r="168" spans="38:53" ht="12.75">
      <c r="AL168" s="127"/>
      <c r="AO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</row>
    <row r="169" spans="38:53" ht="12.75">
      <c r="AL169" s="127"/>
      <c r="AO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</row>
    <row r="170" spans="38:53" ht="12.75">
      <c r="AL170" s="127"/>
      <c r="AO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</row>
    <row r="171" spans="38:53" ht="12.75">
      <c r="AL171" s="127"/>
      <c r="AO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</row>
    <row r="172" spans="38:53" ht="12.75">
      <c r="AL172" s="127"/>
      <c r="AO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</row>
    <row r="173" spans="38:53" ht="12.75">
      <c r="AL173" s="127"/>
      <c r="AO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</row>
    <row r="174" spans="38:53" ht="12.75">
      <c r="AL174" s="127"/>
      <c r="AO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</row>
    <row r="175" spans="38:53" ht="12.75">
      <c r="AL175" s="127"/>
      <c r="AO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</row>
    <row r="176" spans="38:53" ht="12.75">
      <c r="AL176" s="127"/>
      <c r="AO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</row>
    <row r="177" spans="38:53" ht="12.75">
      <c r="AL177" s="127"/>
      <c r="AO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</row>
    <row r="178" spans="38:53" ht="12.75">
      <c r="AL178" s="127"/>
      <c r="AO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</row>
    <row r="179" spans="38:53" ht="12.75">
      <c r="AL179" s="127"/>
      <c r="AO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</row>
    <row r="180" spans="38:53" ht="12.75">
      <c r="AL180" s="127"/>
      <c r="AO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</row>
    <row r="181" spans="38:53" ht="12.75">
      <c r="AL181" s="127"/>
      <c r="AO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</row>
    <row r="182" spans="38:53" ht="12.75">
      <c r="AL182" s="127"/>
      <c r="AO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</row>
    <row r="183" spans="38:53" ht="12.75">
      <c r="AL183" s="127"/>
      <c r="AO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</row>
    <row r="184" spans="38:53" ht="12.75">
      <c r="AL184" s="127"/>
      <c r="AO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</row>
    <row r="185" spans="38:53" ht="12.75">
      <c r="AL185" s="127"/>
      <c r="AO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</row>
    <row r="186" spans="38:53" ht="12.75">
      <c r="AL186" s="127"/>
      <c r="AO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</row>
    <row r="187" spans="38:53" ht="12.75">
      <c r="AL187" s="127"/>
      <c r="AO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</row>
    <row r="188" spans="38:53" ht="12.75">
      <c r="AL188" s="127"/>
      <c r="AO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</row>
    <row r="189" spans="38:53" ht="12.75">
      <c r="AL189" s="127"/>
      <c r="AO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</row>
    <row r="190" spans="38:53" ht="12.75">
      <c r="AL190" s="127"/>
      <c r="AO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</row>
    <row r="191" spans="38:53" ht="12.75">
      <c r="AL191" s="127"/>
      <c r="AO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</row>
    <row r="192" spans="38:53" ht="12.75">
      <c r="AL192" s="127"/>
      <c r="AO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</row>
    <row r="193" spans="38:53" ht="12.75">
      <c r="AL193" s="127"/>
      <c r="AO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</row>
    <row r="194" spans="38:53" ht="12.75">
      <c r="AL194" s="127"/>
      <c r="AO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</row>
    <row r="195" spans="38:53" ht="12.75">
      <c r="AL195" s="127"/>
      <c r="AO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</row>
    <row r="196" spans="38:53" ht="12.75">
      <c r="AL196" s="127"/>
      <c r="AO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</row>
    <row r="197" spans="38:53" ht="12.75">
      <c r="AL197" s="127"/>
      <c r="AO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</row>
    <row r="198" spans="38:53" ht="12.75">
      <c r="AL198" s="127"/>
      <c r="AO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</row>
    <row r="199" spans="38:53" ht="12.75">
      <c r="AL199" s="127"/>
      <c r="AO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</row>
    <row r="200" spans="38:53" ht="12.75">
      <c r="AL200" s="127"/>
      <c r="AO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</row>
    <row r="201" spans="38:53" ht="12.75">
      <c r="AL201" s="127"/>
      <c r="AO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</row>
    <row r="202" spans="38:53" ht="12.75">
      <c r="AL202" s="127"/>
      <c r="AO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</row>
    <row r="203" spans="38:53" ht="12.75">
      <c r="AL203" s="127"/>
      <c r="AO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</row>
    <row r="204" spans="38:53" ht="12.75">
      <c r="AL204" s="127"/>
      <c r="AO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</row>
    <row r="205" spans="38:53" ht="12.75">
      <c r="AL205" s="127"/>
      <c r="AO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</row>
    <row r="206" spans="38:53" ht="12.75">
      <c r="AL206" s="127"/>
      <c r="AO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</row>
    <row r="207" spans="38:53" ht="12.75">
      <c r="AL207" s="127"/>
      <c r="AO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</row>
    <row r="208" spans="38:53" ht="12.75">
      <c r="AL208" s="127"/>
      <c r="AO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</row>
    <row r="209" spans="38:53" ht="12.75">
      <c r="AL209" s="127"/>
      <c r="AO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</row>
    <row r="210" spans="38:53" ht="12.75">
      <c r="AL210" s="127"/>
      <c r="AO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</row>
    <row r="211" spans="38:53" ht="12.75">
      <c r="AL211" s="127"/>
      <c r="AO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</row>
    <row r="212" spans="38:53" ht="12.75">
      <c r="AL212" s="127"/>
      <c r="AO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</row>
    <row r="213" spans="38:53" ht="12.75">
      <c r="AL213" s="127"/>
      <c r="AO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</row>
    <row r="214" spans="38:53" ht="12.75">
      <c r="AL214" s="127"/>
      <c r="AO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</row>
    <row r="215" spans="38:53" ht="12.75">
      <c r="AL215" s="127"/>
      <c r="AO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</row>
    <row r="216" spans="38:53" ht="12.75">
      <c r="AL216" s="127"/>
      <c r="AO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</row>
    <row r="217" spans="38:53" ht="12.75">
      <c r="AL217" s="127"/>
      <c r="AO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</row>
    <row r="218" spans="38:53" ht="12.75">
      <c r="AL218" s="127"/>
      <c r="AO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</row>
    <row r="219" spans="38:53" ht="12.75">
      <c r="AL219" s="127"/>
      <c r="AO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</row>
    <row r="220" spans="38:53" ht="12.75">
      <c r="AL220" s="127"/>
      <c r="AO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</row>
    <row r="221" spans="38:53" ht="12.75">
      <c r="AL221" s="127"/>
      <c r="AO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</row>
    <row r="222" spans="38:53" ht="12.75">
      <c r="AL222" s="127"/>
      <c r="AO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</row>
    <row r="223" spans="38:53" ht="12.75">
      <c r="AL223" s="127"/>
      <c r="AO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</row>
    <row r="224" spans="38:53" ht="12.75">
      <c r="AL224" s="127"/>
      <c r="AO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</row>
    <row r="225" spans="38:53" ht="12.75">
      <c r="AL225" s="127"/>
      <c r="AO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</row>
    <row r="226" spans="38:53" ht="12.75">
      <c r="AL226" s="127"/>
      <c r="AO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</row>
    <row r="227" spans="38:53" ht="12.75">
      <c r="AL227" s="127"/>
      <c r="AO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</row>
    <row r="228" spans="38:53" ht="12.75">
      <c r="AL228" s="127"/>
      <c r="AO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</row>
    <row r="229" spans="38:53" ht="12.75">
      <c r="AL229" s="127"/>
      <c r="AO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</row>
    <row r="230" spans="38:53" ht="12.75">
      <c r="AL230" s="127"/>
      <c r="AO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</row>
    <row r="231" spans="38:53" ht="12.75">
      <c r="AL231" s="127"/>
      <c r="AO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</row>
    <row r="232" spans="38:53" ht="12.75">
      <c r="AL232" s="127"/>
      <c r="AO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</row>
    <row r="233" spans="38:53" ht="12.75">
      <c r="AL233" s="127"/>
      <c r="AO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</row>
    <row r="234" spans="38:53" ht="12.75">
      <c r="AL234" s="127"/>
      <c r="AO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</row>
    <row r="235" spans="38:53" ht="12.75">
      <c r="AL235" s="127"/>
      <c r="AO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</row>
    <row r="236" spans="38:53" ht="12.75">
      <c r="AL236" s="127"/>
      <c r="AO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</row>
    <row r="237" spans="38:53" ht="12.75">
      <c r="AL237" s="127"/>
      <c r="AO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</row>
    <row r="238" spans="38:53" ht="12.75">
      <c r="AL238" s="127"/>
      <c r="AO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</row>
    <row r="239" spans="38:53" ht="12.75">
      <c r="AL239" s="127"/>
      <c r="AO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</row>
    <row r="240" spans="38:53" ht="12.75">
      <c r="AL240" s="127"/>
      <c r="AO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</row>
    <row r="241" spans="38:53" ht="12.75">
      <c r="AL241" s="127"/>
      <c r="AO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</row>
    <row r="242" spans="38:53" ht="12.75">
      <c r="AL242" s="127"/>
      <c r="AO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</row>
    <row r="243" spans="38:53" ht="12.75">
      <c r="AL243" s="127"/>
      <c r="AO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</row>
    <row r="244" spans="38:53" ht="12.75">
      <c r="AL244" s="127"/>
      <c r="AO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</row>
    <row r="245" spans="38:53" ht="12.75">
      <c r="AL245" s="127"/>
      <c r="AO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</row>
    <row r="246" spans="38:53" ht="12.75">
      <c r="AL246" s="127"/>
      <c r="AO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</row>
    <row r="247" spans="38:53" ht="12.75">
      <c r="AL247" s="127"/>
      <c r="AO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</row>
    <row r="248" spans="38:53" ht="12.75">
      <c r="AL248" s="127"/>
      <c r="AO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</row>
    <row r="249" spans="38:53" ht="12.75">
      <c r="AL249" s="127"/>
      <c r="AO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</row>
    <row r="250" spans="38:53" ht="12.75">
      <c r="AL250" s="127"/>
      <c r="AO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</row>
    <row r="251" spans="38:53" ht="12.75">
      <c r="AL251" s="127"/>
      <c r="AO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</row>
    <row r="252" spans="38:53" ht="12.75">
      <c r="AL252" s="127"/>
      <c r="AO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</row>
    <row r="253" spans="38:53" ht="12.75">
      <c r="AL253" s="127"/>
      <c r="AO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</row>
    <row r="254" spans="38:53" ht="12.75">
      <c r="AL254" s="127"/>
      <c r="AO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</row>
    <row r="255" spans="38:53" ht="12.75">
      <c r="AL255" s="127"/>
      <c r="AO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</row>
    <row r="256" spans="38:53" ht="12.75">
      <c r="AL256" s="127"/>
      <c r="AO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</row>
    <row r="257" spans="38:53" ht="12.75">
      <c r="AL257" s="127"/>
      <c r="AO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</row>
    <row r="258" spans="38:53" ht="12.75">
      <c r="AL258" s="127"/>
      <c r="AO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</row>
    <row r="259" spans="38:53" ht="12.75">
      <c r="AL259" s="127"/>
      <c r="AO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</row>
    <row r="260" spans="38:53" ht="12.75">
      <c r="AL260" s="127"/>
      <c r="AO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</row>
    <row r="261" spans="38:53" ht="12.75">
      <c r="AL261" s="127"/>
      <c r="AO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</row>
    <row r="262" spans="38:53" ht="12.75">
      <c r="AL262" s="127"/>
      <c r="AO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</row>
    <row r="263" spans="38:53" ht="12.75">
      <c r="AL263" s="127"/>
      <c r="AO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</row>
    <row r="264" spans="38:53" ht="12.75">
      <c r="AL264" s="127"/>
      <c r="AO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</row>
    <row r="265" spans="38:53" ht="12.75">
      <c r="AL265" s="127"/>
      <c r="AO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</row>
    <row r="266" spans="38:53" ht="12.75">
      <c r="AL266" s="127"/>
      <c r="AO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</row>
    <row r="267" spans="38:53" ht="12.75">
      <c r="AL267" s="127"/>
      <c r="AO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</row>
    <row r="268" spans="38:53" ht="12.75">
      <c r="AL268" s="127"/>
      <c r="AO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</row>
    <row r="269" spans="38:53" ht="12.75">
      <c r="AL269" s="127"/>
      <c r="AO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</row>
    <row r="270" spans="38:53" ht="12.75">
      <c r="AL270" s="127"/>
      <c r="AO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</row>
    <row r="271" spans="38:53" ht="12.75">
      <c r="AL271" s="127"/>
      <c r="AO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</row>
    <row r="272" spans="38:53" ht="12.75">
      <c r="AL272" s="127"/>
      <c r="AO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</row>
    <row r="273" spans="38:53" ht="12.75">
      <c r="AL273" s="127"/>
      <c r="AO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</row>
    <row r="274" spans="38:53" ht="12.75">
      <c r="AL274" s="127"/>
      <c r="AO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</row>
    <row r="275" spans="38:53" ht="12.75">
      <c r="AL275" s="127"/>
      <c r="AO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</row>
    <row r="276" spans="38:53" ht="12.75">
      <c r="AL276" s="127"/>
      <c r="AO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</row>
    <row r="277" spans="38:53" ht="12.75">
      <c r="AL277" s="127"/>
      <c r="AO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</row>
    <row r="278" spans="38:53" ht="12.75">
      <c r="AL278" s="127"/>
      <c r="AO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</row>
    <row r="279" spans="38:53" ht="12.75">
      <c r="AL279" s="127"/>
      <c r="AO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</row>
    <row r="280" spans="38:53" ht="12.75">
      <c r="AL280" s="127"/>
      <c r="AO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</row>
    <row r="281" spans="38:53" ht="12.75">
      <c r="AL281" s="127"/>
      <c r="AO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</row>
    <row r="282" spans="38:53" ht="12.75">
      <c r="AL282" s="127"/>
      <c r="AO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</row>
    <row r="283" spans="38:53" ht="12.75">
      <c r="AL283" s="127"/>
      <c r="AO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</row>
    <row r="284" spans="38:53" ht="12.75">
      <c r="AL284" s="127"/>
      <c r="AO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</row>
    <row r="285" spans="38:53" ht="12.75">
      <c r="AL285" s="127"/>
      <c r="AO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</row>
    <row r="286" spans="38:53" ht="12.75">
      <c r="AL286" s="127"/>
      <c r="AO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</row>
    <row r="287" spans="38:53" ht="12.75">
      <c r="AL287" s="127"/>
      <c r="AO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</row>
    <row r="288" spans="38:53" ht="12.75">
      <c r="AL288" s="127"/>
      <c r="AO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</row>
    <row r="289" spans="38:53" ht="12.75">
      <c r="AL289" s="127"/>
      <c r="AO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</row>
    <row r="290" spans="38:53" ht="12.75">
      <c r="AL290" s="127"/>
      <c r="AO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</row>
    <row r="291" spans="38:53" ht="12.75">
      <c r="AL291" s="127"/>
      <c r="AO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</row>
    <row r="292" spans="38:53" ht="12.75">
      <c r="AL292" s="127"/>
      <c r="AO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</row>
    <row r="293" spans="38:53" ht="12.75">
      <c r="AL293" s="127"/>
      <c r="AO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</row>
    <row r="294" spans="38:53" ht="12.75">
      <c r="AL294" s="127"/>
      <c r="AO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</row>
    <row r="295" spans="38:53" ht="12.75">
      <c r="AL295" s="127"/>
      <c r="AO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</row>
    <row r="296" spans="38:53" ht="12.75">
      <c r="AL296" s="127"/>
      <c r="AO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</row>
    <row r="297" spans="38:53" ht="12.75">
      <c r="AL297" s="127"/>
      <c r="AO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</row>
    <row r="298" spans="38:53" ht="12.75">
      <c r="AL298" s="127"/>
      <c r="AO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</row>
    <row r="299" spans="38:53" ht="12.75">
      <c r="AL299" s="127"/>
      <c r="AO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</row>
    <row r="300" spans="38:53" ht="12.75">
      <c r="AL300" s="127"/>
      <c r="AO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</row>
    <row r="301" spans="38:53" ht="12.75">
      <c r="AL301" s="127"/>
      <c r="AO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</row>
    <row r="302" spans="38:53" ht="12.75">
      <c r="AL302" s="127"/>
      <c r="AO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</row>
    <row r="303" spans="38:53" ht="12.75">
      <c r="AL303" s="127"/>
      <c r="AO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</row>
    <row r="304" spans="38:53" ht="12.75">
      <c r="AL304" s="127"/>
      <c r="AO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</row>
    <row r="305" spans="38:53" ht="12.75">
      <c r="AL305" s="127"/>
      <c r="AO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</row>
    <row r="306" spans="38:53" ht="12.75">
      <c r="AL306" s="127"/>
      <c r="AO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</row>
    <row r="307" spans="38:53" ht="12.75">
      <c r="AL307" s="127"/>
      <c r="AO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</row>
    <row r="308" spans="38:41" ht="12.75">
      <c r="AL308" s="127"/>
      <c r="AO308" s="127"/>
    </row>
    <row r="309" spans="38:41" ht="12.75">
      <c r="AL309" s="127"/>
      <c r="AO309" s="127"/>
    </row>
    <row r="310" spans="38:41" ht="12.75">
      <c r="AL310" s="127"/>
      <c r="AO310" s="127"/>
    </row>
    <row r="311" spans="38:41" ht="12.75">
      <c r="AL311" s="127"/>
      <c r="AO311" s="127"/>
    </row>
    <row r="312" spans="38:41" ht="12.75">
      <c r="AL312" s="127"/>
      <c r="AO312" s="127"/>
    </row>
    <row r="313" spans="38:41" ht="12.75">
      <c r="AL313" s="127"/>
      <c r="AO313" s="127"/>
    </row>
    <row r="314" spans="38:41" ht="12.75">
      <c r="AL314" s="127"/>
      <c r="AO314" s="127"/>
    </row>
    <row r="315" spans="38:41" ht="12.75">
      <c r="AL315" s="127"/>
      <c r="AO315" s="127"/>
    </row>
    <row r="316" spans="38:41" ht="12.75">
      <c r="AL316" s="127"/>
      <c r="AO316" s="127"/>
    </row>
    <row r="317" spans="38:41" ht="12.75">
      <c r="AL317" s="127"/>
      <c r="AO317" s="127"/>
    </row>
    <row r="318" spans="38:41" ht="12.75">
      <c r="AL318" s="127"/>
      <c r="AO318" s="127"/>
    </row>
    <row r="319" spans="38:41" ht="12.75">
      <c r="AL319" s="127"/>
      <c r="AO319" s="127"/>
    </row>
    <row r="320" spans="38:41" ht="12.75">
      <c r="AL320" s="127"/>
      <c r="AO320" s="127"/>
    </row>
    <row r="321" spans="38:41" ht="12.75">
      <c r="AL321" s="127"/>
      <c r="AO321" s="127"/>
    </row>
    <row r="322" spans="38:41" ht="12.75">
      <c r="AL322" s="127"/>
      <c r="AO322" s="127"/>
    </row>
    <row r="323" spans="38:41" ht="12.75">
      <c r="AL323" s="127"/>
      <c r="AO323" s="127"/>
    </row>
    <row r="324" spans="38:41" ht="12.75">
      <c r="AL324" s="127"/>
      <c r="AO324" s="127"/>
    </row>
    <row r="325" spans="38:41" ht="12.75">
      <c r="AL325" s="127"/>
      <c r="AO325" s="127"/>
    </row>
    <row r="326" spans="38:41" ht="12.75">
      <c r="AL326" s="127"/>
      <c r="AO326" s="127"/>
    </row>
    <row r="327" spans="38:41" ht="12.75">
      <c r="AL327" s="127"/>
      <c r="AO327" s="127"/>
    </row>
    <row r="328" spans="38:41" ht="12.75">
      <c r="AL328" s="127"/>
      <c r="AO328" s="127"/>
    </row>
    <row r="329" spans="38:41" ht="12.75">
      <c r="AL329" s="127"/>
      <c r="AO329" s="127"/>
    </row>
    <row r="330" spans="38:41" ht="12.75">
      <c r="AL330" s="127"/>
      <c r="AO330" s="127"/>
    </row>
    <row r="331" spans="38:41" ht="12.75">
      <c r="AL331" s="127"/>
      <c r="AO331" s="127"/>
    </row>
    <row r="332" spans="38:41" ht="12.75">
      <c r="AL332" s="127"/>
      <c r="AO332" s="127"/>
    </row>
    <row r="333" spans="38:41" ht="12.75">
      <c r="AL333" s="127"/>
      <c r="AO333" s="127"/>
    </row>
    <row r="334" spans="38:41" ht="12.75">
      <c r="AL334" s="127"/>
      <c r="AO334" s="127"/>
    </row>
    <row r="335" spans="38:41" ht="12.75">
      <c r="AL335" s="127"/>
      <c r="AO335" s="127"/>
    </row>
    <row r="336" spans="38:41" ht="12.75">
      <c r="AL336" s="127"/>
      <c r="AO336" s="127"/>
    </row>
    <row r="337" spans="38:41" ht="12.75">
      <c r="AL337" s="127"/>
      <c r="AO337" s="127"/>
    </row>
    <row r="338" spans="38:41" ht="12.75">
      <c r="AL338" s="127"/>
      <c r="AO338" s="127"/>
    </row>
    <row r="339" spans="38:41" ht="12.75">
      <c r="AL339" s="127"/>
      <c r="AO339" s="127"/>
    </row>
    <row r="340" spans="38:41" ht="12.75">
      <c r="AL340" s="127"/>
      <c r="AO340" s="127"/>
    </row>
    <row r="341" spans="38:41" ht="12.75">
      <c r="AL341" s="127"/>
      <c r="AO341" s="127"/>
    </row>
    <row r="342" spans="38:41" ht="12.75">
      <c r="AL342" s="127"/>
      <c r="AO342" s="127"/>
    </row>
    <row r="343" spans="38:41" ht="12.75">
      <c r="AL343" s="127"/>
      <c r="AO343" s="127"/>
    </row>
    <row r="344" spans="38:41" ht="12.75">
      <c r="AL344" s="127"/>
      <c r="AO344" s="127"/>
    </row>
    <row r="345" spans="38:41" ht="12.75">
      <c r="AL345" s="127"/>
      <c r="AO345" s="127"/>
    </row>
    <row r="346" spans="38:41" ht="12.75">
      <c r="AL346" s="127"/>
      <c r="AO346" s="127"/>
    </row>
    <row r="347" spans="38:41" ht="12.75">
      <c r="AL347" s="127"/>
      <c r="AO347" s="127"/>
    </row>
    <row r="348" spans="38:41" ht="12.75">
      <c r="AL348" s="127"/>
      <c r="AO348" s="127"/>
    </row>
    <row r="349" spans="38:41" ht="12.75">
      <c r="AL349" s="127"/>
      <c r="AO349" s="127"/>
    </row>
    <row r="350" spans="38:41" ht="12.75">
      <c r="AL350" s="127"/>
      <c r="AO350" s="127"/>
    </row>
    <row r="351" spans="38:41" ht="12.75">
      <c r="AL351" s="127"/>
      <c r="AO351" s="127"/>
    </row>
    <row r="352" spans="38:41" ht="12.75">
      <c r="AL352" s="127"/>
      <c r="AO352" s="127"/>
    </row>
    <row r="353" spans="38:41" ht="12.75">
      <c r="AL353" s="127"/>
      <c r="AO353" s="127"/>
    </row>
    <row r="354" spans="38:41" ht="12.75">
      <c r="AL354" s="127"/>
      <c r="AO354" s="127"/>
    </row>
    <row r="355" spans="38:41" ht="12.75">
      <c r="AL355" s="127"/>
      <c r="AO355" s="127"/>
    </row>
    <row r="356" spans="38:41" ht="12.75">
      <c r="AL356" s="127"/>
      <c r="AO356" s="127"/>
    </row>
    <row r="357" spans="38:41" ht="12.75">
      <c r="AL357" s="127"/>
      <c r="AO357" s="127"/>
    </row>
    <row r="358" spans="38:41" ht="12.75">
      <c r="AL358" s="127"/>
      <c r="AO358" s="127"/>
    </row>
    <row r="359" spans="38:41" ht="12.75">
      <c r="AL359" s="127"/>
      <c r="AO359" s="127"/>
    </row>
    <row r="360" spans="38:41" ht="12.75">
      <c r="AL360" s="127"/>
      <c r="AO360" s="127"/>
    </row>
    <row r="361" spans="38:41" ht="12.75">
      <c r="AL361" s="127"/>
      <c r="AO361" s="127"/>
    </row>
    <row r="362" spans="38:41" ht="12.75">
      <c r="AL362" s="127"/>
      <c r="AO362" s="127"/>
    </row>
    <row r="363" spans="38:41" ht="12.75">
      <c r="AL363" s="127"/>
      <c r="AO363" s="127"/>
    </row>
    <row r="364" spans="38:41" ht="12.75">
      <c r="AL364" s="127"/>
      <c r="AO364" s="127"/>
    </row>
    <row r="365" spans="38:41" ht="12.75">
      <c r="AL365" s="127"/>
      <c r="AO365" s="127"/>
    </row>
    <row r="366" spans="38:41" ht="12.75">
      <c r="AL366" s="127"/>
      <c r="AO366" s="127"/>
    </row>
    <row r="367" spans="38:41" ht="12.75">
      <c r="AL367" s="127"/>
      <c r="AO367" s="127"/>
    </row>
    <row r="368" spans="38:41" ht="12.75">
      <c r="AL368" s="127"/>
      <c r="AO368" s="127"/>
    </row>
    <row r="369" spans="38:41" ht="12.75">
      <c r="AL369" s="127"/>
      <c r="AO369" s="127"/>
    </row>
    <row r="370" spans="38:41" ht="12.75">
      <c r="AL370" s="127"/>
      <c r="AO370" s="127"/>
    </row>
    <row r="371" spans="38:41" ht="12.75">
      <c r="AL371" s="127"/>
      <c r="AO371" s="127"/>
    </row>
    <row r="372" spans="38:41" ht="12.75">
      <c r="AL372" s="127"/>
      <c r="AO372" s="127"/>
    </row>
    <row r="373" spans="38:41" ht="12.75">
      <c r="AL373" s="127"/>
      <c r="AO373" s="127"/>
    </row>
  </sheetData>
  <mergeCells count="66">
    <mergeCell ref="AS14:AV14"/>
    <mergeCell ref="AS9:AV9"/>
    <mergeCell ref="AS10:AV10"/>
    <mergeCell ref="AS11:AV11"/>
    <mergeCell ref="AS12:AV12"/>
    <mergeCell ref="A14:E14"/>
    <mergeCell ref="A9:E9"/>
    <mergeCell ref="A10:E10"/>
    <mergeCell ref="A11:E11"/>
    <mergeCell ref="AM9:AO9"/>
    <mergeCell ref="AP9:AR9"/>
    <mergeCell ref="L9:N9"/>
    <mergeCell ref="O9:Q9"/>
    <mergeCell ref="R9:T9"/>
    <mergeCell ref="U9:W9"/>
    <mergeCell ref="X9:Z9"/>
    <mergeCell ref="AA9:AC9"/>
    <mergeCell ref="AD9:AF9"/>
    <mergeCell ref="AG10:AI10"/>
    <mergeCell ref="AJ10:AL10"/>
    <mergeCell ref="AG9:AI9"/>
    <mergeCell ref="AJ9:AL9"/>
    <mergeCell ref="AM10:AO10"/>
    <mergeCell ref="AP10:AR10"/>
    <mergeCell ref="A12:E12"/>
    <mergeCell ref="L10:N10"/>
    <mergeCell ref="O10:Q10"/>
    <mergeCell ref="R10:T10"/>
    <mergeCell ref="U10:W10"/>
    <mergeCell ref="X10:Z10"/>
    <mergeCell ref="AA10:AC10"/>
    <mergeCell ref="AD10:AF10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34:AL34"/>
    <mergeCell ref="AJ14:AL14"/>
    <mergeCell ref="AM14:AO14"/>
    <mergeCell ref="AP14:AR14"/>
    <mergeCell ref="X34:Z34"/>
    <mergeCell ref="AA34:AC34"/>
    <mergeCell ref="AD34:AF34"/>
    <mergeCell ref="AG34:AI34"/>
    <mergeCell ref="L34:N34"/>
    <mergeCell ref="O34:Q34"/>
    <mergeCell ref="R34:T34"/>
    <mergeCell ref="U34:W34"/>
    <mergeCell ref="I9:K9"/>
    <mergeCell ref="I10:K10"/>
    <mergeCell ref="I14:K14"/>
    <mergeCell ref="I34:K34"/>
    <mergeCell ref="F34:H34"/>
    <mergeCell ref="A6:AV6"/>
    <mergeCell ref="A7:AV7"/>
    <mergeCell ref="A8:AV8"/>
    <mergeCell ref="AP16:AR16"/>
    <mergeCell ref="F9:H9"/>
    <mergeCell ref="F10:H10"/>
    <mergeCell ref="F14:H14"/>
    <mergeCell ref="AM34:AO34"/>
    <mergeCell ref="AP34:AR34"/>
  </mergeCells>
  <printOptions/>
  <pageMargins left="0.2" right="0.22" top="0.5" bottom="0.18" header="0.5" footer="0.18"/>
  <pageSetup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SAGIS</cp:lastModifiedBy>
  <cp:lastPrinted>2000-04-17T11:12:36Z</cp:lastPrinted>
  <dcterms:created xsi:type="dcterms:W3CDTF">1997-12-22T12:29:04Z</dcterms:created>
  <dcterms:modified xsi:type="dcterms:W3CDTF">2000-04-26T11:50:19Z</dcterms:modified>
  <cp:category/>
  <cp:version/>
  <cp:contentType/>
  <cp:contentStatus/>
</cp:coreProperties>
</file>