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1670" windowHeight="8340" activeTab="0"/>
  </bookViews>
  <sheets>
    <sheet name="koring finaal" sheetId="1" r:id="rId1"/>
  </sheets>
  <definedNames/>
  <calcPr fullCalcOnLoad="1"/>
</workbook>
</file>

<file path=xl/sharedStrings.xml><?xml version="1.0" encoding="utf-8"?>
<sst xmlns="http://schemas.openxmlformats.org/spreadsheetml/2006/main" count="200" uniqueCount="123">
  <si>
    <t>Oct/Okt 2000</t>
  </si>
  <si>
    <t>Dec/Des 2000</t>
  </si>
  <si>
    <t>Mar/Mrt 2001</t>
  </si>
  <si>
    <t>May/Mei 2001</t>
  </si>
  <si>
    <t>Progressive/Progressief</t>
  </si>
  <si>
    <t>Human</t>
  </si>
  <si>
    <t>Feed</t>
  </si>
  <si>
    <t>Total</t>
  </si>
  <si>
    <t>Menslik</t>
  </si>
  <si>
    <t>Voer</t>
  </si>
  <si>
    <t>Totaal</t>
  </si>
  <si>
    <t>1 Oct/Okt 2000</t>
  </si>
  <si>
    <t>1 Dec/Des 2000</t>
  </si>
  <si>
    <t>1 Mar/Mrt 2001</t>
  </si>
  <si>
    <t>1 May/Mei 2001</t>
  </si>
  <si>
    <t>a) Opening Stock</t>
  </si>
  <si>
    <t>(a) Beginvoorraad</t>
  </si>
  <si>
    <t>b) Acquisition</t>
  </si>
  <si>
    <t>(b) Verkryging</t>
  </si>
  <si>
    <t>Imports destined for RSA</t>
  </si>
  <si>
    <t>Invoere bestem vir RSA</t>
  </si>
  <si>
    <t>c) Utilisation</t>
  </si>
  <si>
    <t>(c) Aanwending</t>
  </si>
  <si>
    <t>Processed for local market:</t>
  </si>
  <si>
    <t>Human Consumption</t>
  </si>
  <si>
    <t>Menslike verbruik</t>
  </si>
  <si>
    <t>Animal Feed</t>
  </si>
  <si>
    <t>Dierevoer</t>
  </si>
  <si>
    <t>Withdrawn by producers</t>
  </si>
  <si>
    <t>Onttrek deur produsente</t>
  </si>
  <si>
    <t>Released to end-consumer(s)</t>
  </si>
  <si>
    <t>Vrygestel aan eindverbruiker(s)</t>
  </si>
  <si>
    <t>Seed for planting purposes</t>
  </si>
  <si>
    <t>Saad vir plantdoeleindes</t>
  </si>
  <si>
    <t>d) Exports</t>
  </si>
  <si>
    <t>(d) Uitvoere</t>
  </si>
  <si>
    <t>- heel koring</t>
  </si>
  <si>
    <t>e) Sundries</t>
  </si>
  <si>
    <t>(e) Diverse</t>
  </si>
  <si>
    <t>Surplus(-)/Deficit(+)</t>
  </si>
  <si>
    <t>Surplus(-)/Tekort(+)</t>
  </si>
  <si>
    <t>31 Oct/Okt 2000</t>
  </si>
  <si>
    <t>31 Dec/Des 2000</t>
  </si>
  <si>
    <t>31 Mar/Mrt 2001</t>
  </si>
  <si>
    <t>31 May/Mei 2001</t>
  </si>
  <si>
    <t>f) Unutilised stock (a+b-c-d-e)</t>
  </si>
  <si>
    <t>(f) Onaangewende voorraad (a+b-c-d-e)</t>
  </si>
  <si>
    <t>Storers, traders</t>
  </si>
  <si>
    <t>Opbergers, handelaars</t>
  </si>
  <si>
    <t>Processors</t>
  </si>
  <si>
    <t>Verwerkers</t>
  </si>
  <si>
    <t>(h) Imports destined for exports not included in the above information</t>
  </si>
  <si>
    <t>(h) Invoere bestem vir uitvoere nie ingesluit in inligting hierbo nie</t>
  </si>
  <si>
    <t>Opening Stock</t>
  </si>
  <si>
    <t>Beginvoorraad</t>
  </si>
  <si>
    <t>Imported</t>
  </si>
  <si>
    <t>Ingevoer</t>
  </si>
  <si>
    <t>Exported</t>
  </si>
  <si>
    <t>Uitgevoer</t>
  </si>
  <si>
    <t>Stock</t>
  </si>
  <si>
    <t>Voorraad</t>
  </si>
  <si>
    <t>000t</t>
  </si>
  <si>
    <t>(1)</t>
  </si>
  <si>
    <t>The information system reports on the actual movement of wheat in commercial structures, irrespective of ownership./Die inligtingstelsel rapporteer oor die fisiese beweging van koring in kommersiële strukture, ongeag eienaarskap.</t>
  </si>
  <si>
    <t>(2)</t>
  </si>
  <si>
    <t>As declared by collaborators. Although everything has been done to ensure the accuracy of the information, neither SAGIS nor any of its directors or employees take any  responsibility for actions or losses that might occur as a result</t>
  </si>
  <si>
    <t>vir enige aksies of verliese as gevolg van die inligting wat gebruik is nie.</t>
  </si>
  <si>
    <t>(3)</t>
  </si>
  <si>
    <t>Includes a portion of the production of the developing sector - the balance will not necessarily be included here./Ingesluit 'n deel van die produksie van die opkomende sektor - die balans sal nie noodwendig hier ingesluit word nie.</t>
  </si>
  <si>
    <t xml:space="preserve">Producer deliveries directly from farms./Produsentelewerings direk vanaf plase.    </t>
  </si>
  <si>
    <t>: Sep 2000</t>
  </si>
  <si>
    <t>(4)</t>
  </si>
  <si>
    <t>Wheat equivalent./Koring ekwivalent.</t>
  </si>
  <si>
    <t>(5)</t>
  </si>
  <si>
    <t>Amended information received from collaborators/Gewysigde inligting ontvang van medewerkers.</t>
  </si>
  <si>
    <t>(6)</t>
  </si>
  <si>
    <t>Physical stock is verified regularly by SAGIS' Audit Inspection Division./Fisiese voorraad word gereeld op 'n steekproefbasis deur SAGIS se Oudit Inspeksie Afdeling geverifieer.</t>
  </si>
  <si>
    <t>ton</t>
  </si>
  <si>
    <t>31 Jul 2001</t>
  </si>
  <si>
    <t>30 Nov 2000</t>
  </si>
  <si>
    <t>31 Jan 2001</t>
  </si>
  <si>
    <t>28 Feb 2001</t>
  </si>
  <si>
    <t>30 Apr 2001</t>
  </si>
  <si>
    <t>30 Jun 2001</t>
  </si>
  <si>
    <t xml:space="preserve"> Nov 2000</t>
  </si>
  <si>
    <t xml:space="preserve"> Jan 2001</t>
  </si>
  <si>
    <t xml:space="preserve"> Feb 2001</t>
  </si>
  <si>
    <t xml:space="preserve"> Apr 2001</t>
  </si>
  <si>
    <t xml:space="preserve"> Jun 2001</t>
  </si>
  <si>
    <t xml:space="preserve"> Jul 2001</t>
  </si>
  <si>
    <t>1 Jul 2001</t>
  </si>
  <si>
    <t>1 Jun 2001</t>
  </si>
  <si>
    <t>1 Apr 2001</t>
  </si>
  <si>
    <t>1 Feb 2001</t>
  </si>
  <si>
    <t>1 Jan 2001</t>
  </si>
  <si>
    <t>01 Nov 2000</t>
  </si>
  <si>
    <t>RSA export - products (4)</t>
  </si>
  <si>
    <t>RSA uitvoere - produkte (4)</t>
  </si>
  <si>
    <t>3 604</t>
  </si>
  <si>
    <t>Deliveries directly from farms (3)(5)</t>
  </si>
  <si>
    <t>Lewerings direk vanaf plase (3)(5)</t>
  </si>
  <si>
    <t>Net dispatches(+)/Receipts(-) (5)</t>
  </si>
  <si>
    <t>Netto versendings(+)/Ontvangstes(-) (5)</t>
  </si>
  <si>
    <t>(g) Voorraad geberg by: (6)</t>
  </si>
  <si>
    <t>g) Stock stored at: (6)</t>
  </si>
  <si>
    <t>of the usage of this information./Soos verskaf deur medewerkers. Alhoewel alles gedoen is om te verseker dat die inligting korrek is, aanvaar nie SAGIS of enige van sy direkteure of werknemers verantwoordelikheid</t>
  </si>
  <si>
    <t>1 Aug 2001</t>
  </si>
  <si>
    <t>31 Aug 2001</t>
  </si>
  <si>
    <t>30 Sep 2001</t>
  </si>
  <si>
    <t>Prog Oct/Okt 2000 - Sep 2001</t>
  </si>
  <si>
    <t>1Sep 2001</t>
  </si>
  <si>
    <t>:Sep 2001</t>
  </si>
  <si>
    <t>: Oct/Okt - Aug 2001</t>
  </si>
  <si>
    <t>SMI-112001                                                                                                                                                              Monthly announcement of information/Maandelikse bekendmaking van inligting (1)                                                                                                                                                                               28/11/2001</t>
  </si>
  <si>
    <t>WHEAT/KORING - 2000/2001 Year(Oct - Sep) Final/2000/2001 Jaar(Okt - Sep) Finaal(2)</t>
  </si>
  <si>
    <t>2 346 199</t>
  </si>
  <si>
    <t>7 149</t>
  </si>
  <si>
    <t>Verwerk vir binnelandse mark:</t>
  </si>
  <si>
    <t>Gristing</t>
  </si>
  <si>
    <t>Klandisiemaal</t>
  </si>
  <si>
    <t xml:space="preserve">                    - whole wheat</t>
  </si>
  <si>
    <t>Stock deficit(+)/Surplus(-)</t>
  </si>
  <si>
    <t>Voorraad tekort(+)/Surplus(-)</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</si>
</sst>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
    <numFmt numFmtId="166" formatCode="0.000"/>
  </numFmts>
  <fonts count="6">
    <font>
      <sz val="10"/>
      <name val="Arial"/>
      <family val="0"/>
    </font>
    <font>
      <u val="single"/>
      <sz val="10"/>
      <color indexed="12"/>
      <name val="Arial"/>
      <family val="0"/>
    </font>
    <font>
      <u val="single"/>
      <sz val="10"/>
      <color indexed="36"/>
      <name val="Arial"/>
      <family val="0"/>
    </font>
    <font>
      <sz val="11"/>
      <name val="Arial"/>
      <family val="2"/>
    </font>
    <font>
      <b/>
      <sz val="11"/>
      <name val="Arial"/>
      <family val="2"/>
    </font>
    <font>
      <sz val="11"/>
      <color indexed="12"/>
      <name val="Arial"/>
      <family val="2"/>
    </font>
  </fonts>
  <fills count="2">
    <fill>
      <patternFill/>
    </fill>
    <fill>
      <patternFill patternType="gray125"/>
    </fill>
  </fills>
  <borders count="17">
    <border>
      <left/>
      <right/>
      <top/>
      <bottom/>
      <diagonal/>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Alignment="1">
      <alignment/>
    </xf>
    <xf numFmtId="0" fontId="3" fillId="0" borderId="0" xfId="0" applyFont="1" applyBorder="1" applyAlignment="1">
      <alignment/>
    </xf>
    <xf numFmtId="0" fontId="3" fillId="0" borderId="0" xfId="0" applyFont="1" applyBorder="1" applyAlignment="1" quotePrefix="1">
      <alignment horizontal="center"/>
    </xf>
    <xf numFmtId="0" fontId="3" fillId="0" borderId="1" xfId="0" applyFont="1" applyBorder="1" applyAlignment="1">
      <alignment horizontal="left" indent="3"/>
    </xf>
    <xf numFmtId="0" fontId="3" fillId="0" borderId="0" xfId="0" applyFont="1" applyBorder="1" applyAlignment="1">
      <alignment horizontal="left" indent="3"/>
    </xf>
    <xf numFmtId="0" fontId="3" fillId="0" borderId="0" xfId="0" applyFont="1" applyAlignment="1">
      <alignment horizontal="left" indent="3"/>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left" wrapText="1" indent="3"/>
    </xf>
    <xf numFmtId="0" fontId="3" fillId="0" borderId="5" xfId="0" applyFont="1" applyBorder="1" applyAlignment="1">
      <alignment horizontal="right" wrapText="1"/>
    </xf>
    <xf numFmtId="0" fontId="3" fillId="0" borderId="1" xfId="0" applyFont="1" applyBorder="1" applyAlignment="1">
      <alignment horizontal="left" wrapText="1" indent="3"/>
    </xf>
    <xf numFmtId="0" fontId="3" fillId="0" borderId="0" xfId="0" applyFont="1" applyBorder="1" applyAlignment="1">
      <alignment horizontal="left" wrapText="1" indent="3"/>
    </xf>
    <xf numFmtId="0" fontId="3" fillId="0" borderId="0" xfId="0" applyFont="1" applyAlignment="1">
      <alignment horizontal="center" wrapText="1"/>
    </xf>
    <xf numFmtId="0" fontId="3" fillId="0" borderId="6" xfId="0" applyFont="1" applyBorder="1" applyAlignment="1">
      <alignment horizontal="center" wrapText="1"/>
    </xf>
    <xf numFmtId="0" fontId="3" fillId="0" borderId="2" xfId="0" applyFont="1" applyBorder="1" applyAlignment="1">
      <alignment horizontal="right" wrapText="1"/>
    </xf>
    <xf numFmtId="0" fontId="3" fillId="0" borderId="6" xfId="0" applyFont="1" applyBorder="1" applyAlignment="1">
      <alignment horizontal="left" wrapText="1" indent="3"/>
    </xf>
    <xf numFmtId="0" fontId="3" fillId="0" borderId="3" xfId="0" applyFont="1" applyBorder="1" applyAlignment="1">
      <alignment horizontal="right" wrapText="1"/>
    </xf>
    <xf numFmtId="0" fontId="3" fillId="0" borderId="7" xfId="0" applyFont="1" applyBorder="1" applyAlignment="1">
      <alignment horizontal="left" wrapText="1" indent="3"/>
    </xf>
    <xf numFmtId="0" fontId="3" fillId="0" borderId="2" xfId="0" applyFont="1" applyBorder="1" applyAlignment="1">
      <alignment horizontal="left" wrapText="1"/>
    </xf>
    <xf numFmtId="0" fontId="3" fillId="0" borderId="7" xfId="0" applyFont="1" applyBorder="1" applyAlignment="1">
      <alignment horizontal="left" wrapText="1"/>
    </xf>
    <xf numFmtId="0" fontId="3" fillId="0" borderId="7" xfId="0" applyFont="1" applyBorder="1" applyAlignment="1">
      <alignment horizontal="right" wrapText="1"/>
    </xf>
    <xf numFmtId="0" fontId="3" fillId="0" borderId="3" xfId="0" applyFont="1" applyBorder="1" applyAlignment="1">
      <alignment horizontal="left" wrapText="1"/>
    </xf>
    <xf numFmtId="0" fontId="3" fillId="0" borderId="8" xfId="0" applyFont="1" applyBorder="1" applyAlignment="1">
      <alignment horizontal="left" wrapText="1" indent="3"/>
    </xf>
    <xf numFmtId="0" fontId="3" fillId="0" borderId="9" xfId="0" applyFont="1" applyBorder="1" applyAlignment="1">
      <alignment horizontal="left" wrapText="1" indent="3"/>
    </xf>
    <xf numFmtId="0" fontId="3" fillId="0" borderId="10" xfId="0" applyFont="1" applyBorder="1" applyAlignment="1">
      <alignment horizontal="left" wrapText="1" indent="3"/>
    </xf>
    <xf numFmtId="0" fontId="3" fillId="0" borderId="3" xfId="0" applyFont="1" applyBorder="1" applyAlignment="1">
      <alignment horizontal="left" wrapText="1" indent="3"/>
    </xf>
    <xf numFmtId="0" fontId="3" fillId="0" borderId="0" xfId="0" applyFont="1" applyAlignment="1">
      <alignment/>
    </xf>
    <xf numFmtId="1" fontId="3" fillId="0" borderId="0" xfId="0" applyNumberFormat="1" applyFont="1" applyAlignment="1">
      <alignment/>
    </xf>
    <xf numFmtId="1" fontId="3" fillId="0" borderId="0" xfId="0" applyNumberFormat="1" applyFont="1" applyAlignment="1">
      <alignment/>
    </xf>
    <xf numFmtId="1" fontId="3" fillId="0" borderId="0" xfId="0" applyNumberFormat="1" applyFont="1" applyBorder="1" applyAlignment="1">
      <alignment/>
    </xf>
    <xf numFmtId="0" fontId="3" fillId="0" borderId="0" xfId="0" applyFont="1" applyAlignment="1" quotePrefix="1">
      <alignment/>
    </xf>
    <xf numFmtId="1" fontId="5" fillId="0" borderId="0" xfId="0" applyNumberFormat="1" applyFont="1" applyBorder="1" applyAlignment="1">
      <alignment/>
    </xf>
    <xf numFmtId="0" fontId="4" fillId="0" borderId="0" xfId="0" applyFont="1" applyBorder="1" applyAlignment="1" quotePrefix="1">
      <alignment horizontal="right"/>
    </xf>
    <xf numFmtId="0" fontId="4" fillId="0" borderId="0" xfId="0" applyFont="1" applyBorder="1" applyAlignment="1">
      <alignment horizontal="right"/>
    </xf>
    <xf numFmtId="0" fontId="3" fillId="0" borderId="0" xfId="0" applyFont="1" applyAlignment="1">
      <alignment horizontal="left" indent="1"/>
    </xf>
    <xf numFmtId="0" fontId="3" fillId="0" borderId="0" xfId="0" applyFont="1" applyAlignment="1">
      <alignment horizontal="left"/>
    </xf>
    <xf numFmtId="49" fontId="3" fillId="0" borderId="0" xfId="0" applyNumberFormat="1" applyFont="1" applyAlignment="1" quotePrefix="1">
      <alignment/>
    </xf>
    <xf numFmtId="49" fontId="3" fillId="0" borderId="0" xfId="0" applyNumberFormat="1" applyFont="1" applyAlignment="1">
      <alignment/>
    </xf>
    <xf numFmtId="49" fontId="3" fillId="0" borderId="0" xfId="0" applyNumberFormat="1" applyFont="1" applyAlignment="1" quotePrefix="1">
      <alignment horizontal="left"/>
    </xf>
    <xf numFmtId="49" fontId="3" fillId="0" borderId="0" xfId="0" applyNumberFormat="1" applyFont="1" applyAlignment="1">
      <alignment horizontal="left"/>
    </xf>
    <xf numFmtId="0" fontId="3" fillId="0" borderId="0" xfId="0" applyFont="1" applyBorder="1" applyAlignment="1">
      <alignment horizontal="right"/>
    </xf>
    <xf numFmtId="0" fontId="3" fillId="0" borderId="0" xfId="0" applyFont="1" applyAlignment="1" quotePrefix="1">
      <alignment horizontal="left"/>
    </xf>
    <xf numFmtId="0" fontId="3" fillId="0" borderId="0" xfId="0" applyFont="1" applyAlignment="1" quotePrefix="1">
      <alignment/>
    </xf>
    <xf numFmtId="0" fontId="0" fillId="0" borderId="2" xfId="0" applyFont="1" applyBorder="1" applyAlignment="1">
      <alignment horizontal="right" wrapText="1"/>
    </xf>
    <xf numFmtId="0" fontId="0" fillId="0" borderId="7" xfId="0" applyFont="1" applyBorder="1" applyAlignment="1">
      <alignment horizontal="right" wrapText="1"/>
    </xf>
    <xf numFmtId="0" fontId="0" fillId="0" borderId="3" xfId="0" applyFont="1" applyBorder="1" applyAlignment="1">
      <alignment horizontal="right" wrapText="1"/>
    </xf>
    <xf numFmtId="0" fontId="3" fillId="0" borderId="2" xfId="0" applyFont="1" applyBorder="1" applyAlignment="1">
      <alignment wrapText="1"/>
    </xf>
    <xf numFmtId="0" fontId="3" fillId="0" borderId="8" xfId="0" applyFont="1" applyBorder="1" applyAlignment="1">
      <alignment wrapText="1"/>
    </xf>
    <xf numFmtId="0" fontId="3" fillId="0" borderId="10" xfId="0" applyFont="1" applyBorder="1" applyAlignment="1">
      <alignment wrapText="1"/>
    </xf>
    <xf numFmtId="0" fontId="3" fillId="0" borderId="7" xfId="0" applyFont="1" applyBorder="1" applyAlignment="1">
      <alignment wrapText="1"/>
    </xf>
    <xf numFmtId="0" fontId="3" fillId="0" borderId="1" xfId="0" applyFont="1" applyBorder="1" applyAlignment="1">
      <alignment wrapText="1"/>
    </xf>
    <xf numFmtId="0" fontId="3" fillId="0" borderId="6" xfId="0" applyFont="1" applyBorder="1" applyAlignment="1">
      <alignment wrapText="1"/>
    </xf>
    <xf numFmtId="0" fontId="3" fillId="0" borderId="5" xfId="0" applyFont="1" applyBorder="1" applyAlignment="1">
      <alignment wrapText="1"/>
    </xf>
    <xf numFmtId="0" fontId="3" fillId="0" borderId="0" xfId="0" applyFont="1" applyAlignment="1">
      <alignment horizontal="right"/>
    </xf>
    <xf numFmtId="0" fontId="3" fillId="0" borderId="3" xfId="0" applyFont="1" applyBorder="1" applyAlignment="1">
      <alignment wrapText="1"/>
    </xf>
    <xf numFmtId="0" fontId="3" fillId="0" borderId="0" xfId="0" applyFont="1" applyAlignment="1">
      <alignment horizontal="left"/>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1" xfId="0" applyFont="1" applyBorder="1" applyAlignment="1">
      <alignment horizontal="right" wrapText="1"/>
    </xf>
    <xf numFmtId="0" fontId="3" fillId="0" borderId="12" xfId="0" applyFont="1" applyBorder="1" applyAlignment="1">
      <alignment horizontal="right" wrapText="1"/>
    </xf>
    <xf numFmtId="49" fontId="3" fillId="0" borderId="0" xfId="0" applyNumberFormat="1" applyFont="1" applyAlignment="1">
      <alignment horizontal="left"/>
    </xf>
    <xf numFmtId="0" fontId="3" fillId="0" borderId="1" xfId="0" applyFont="1" applyBorder="1" applyAlignment="1">
      <alignment horizontal="left" wrapText="1"/>
    </xf>
    <xf numFmtId="0" fontId="3" fillId="0" borderId="6" xfId="0" applyFont="1" applyBorder="1" applyAlignment="1">
      <alignment horizontal="left" wrapText="1"/>
    </xf>
    <xf numFmtId="0" fontId="3" fillId="0" borderId="1" xfId="0" applyFont="1" applyBorder="1" applyAlignment="1">
      <alignment horizontal="right" wrapText="1"/>
    </xf>
    <xf numFmtId="0" fontId="3" fillId="0" borderId="6" xfId="0" applyFont="1" applyBorder="1" applyAlignment="1">
      <alignment horizontal="right" wrapText="1"/>
    </xf>
    <xf numFmtId="0" fontId="3" fillId="0" borderId="8" xfId="0" applyFont="1" applyBorder="1" applyAlignment="1">
      <alignment horizontal="left" wrapText="1"/>
    </xf>
    <xf numFmtId="0" fontId="3" fillId="0" borderId="10" xfId="0" applyFont="1" applyBorder="1" applyAlignment="1">
      <alignment horizontal="left" wrapText="1"/>
    </xf>
    <xf numFmtId="0" fontId="3" fillId="0" borderId="8" xfId="0" applyFont="1" applyBorder="1" applyAlignment="1">
      <alignment horizontal="right" wrapText="1"/>
    </xf>
    <xf numFmtId="0" fontId="3" fillId="0" borderId="10" xfId="0" applyFont="1" applyBorder="1" applyAlignment="1">
      <alignment horizontal="righ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8" xfId="0" applyFont="1" applyBorder="1" applyAlignment="1">
      <alignment horizontal="right" wrapText="1"/>
    </xf>
    <xf numFmtId="0" fontId="4" fillId="0" borderId="9" xfId="0" applyFont="1" applyBorder="1" applyAlignment="1">
      <alignment horizontal="right" wrapText="1"/>
    </xf>
    <xf numFmtId="0" fontId="4" fillId="0" borderId="10" xfId="0" applyFont="1" applyBorder="1" applyAlignment="1">
      <alignment horizontal="right" wrapText="1"/>
    </xf>
    <xf numFmtId="0" fontId="4" fillId="0" borderId="1" xfId="0" applyFont="1" applyBorder="1" applyAlignment="1">
      <alignment horizontal="left" wrapText="1"/>
    </xf>
    <xf numFmtId="0" fontId="4" fillId="0" borderId="0" xfId="0" applyFont="1" applyBorder="1" applyAlignment="1">
      <alignment horizontal="left" wrapText="1"/>
    </xf>
    <xf numFmtId="0" fontId="4" fillId="0" borderId="6" xfId="0" applyFont="1" applyBorder="1" applyAlignment="1">
      <alignment horizontal="left" wrapText="1"/>
    </xf>
    <xf numFmtId="0" fontId="4" fillId="0" borderId="1" xfId="0" applyFont="1" applyBorder="1" applyAlignment="1">
      <alignment horizontal="right" wrapText="1"/>
    </xf>
    <xf numFmtId="0" fontId="4" fillId="0" borderId="0" xfId="0" applyFont="1" applyBorder="1" applyAlignment="1">
      <alignment horizontal="right" wrapText="1"/>
    </xf>
    <xf numFmtId="0" fontId="4" fillId="0" borderId="6" xfId="0" applyFont="1" applyBorder="1" applyAlignment="1">
      <alignment horizontal="right" wrapText="1"/>
    </xf>
    <xf numFmtId="0" fontId="3" fillId="0" borderId="4" xfId="0" applyFont="1" applyBorder="1" applyAlignment="1" quotePrefix="1">
      <alignment horizontal="center" wrapText="1"/>
    </xf>
    <xf numFmtId="0" fontId="3" fillId="0" borderId="4" xfId="0" applyFont="1" applyBorder="1" applyAlignment="1">
      <alignment horizontal="center" wrapText="1"/>
    </xf>
    <xf numFmtId="0" fontId="4" fillId="0" borderId="0" xfId="0" applyFont="1" applyAlignment="1">
      <alignment horizontal="center" vertical="top" wrapText="1"/>
    </xf>
    <xf numFmtId="0" fontId="4" fillId="0" borderId="6" xfId="0" applyFont="1" applyBorder="1" applyAlignment="1">
      <alignment horizontal="center" vertical="top" wrapText="1"/>
    </xf>
    <xf numFmtId="0" fontId="4" fillId="0" borderId="13" xfId="0" applyFont="1" applyBorder="1" applyAlignment="1">
      <alignment horizontal="left" wrapText="1"/>
    </xf>
    <xf numFmtId="0" fontId="4" fillId="0" borderId="4" xfId="0" applyFont="1" applyBorder="1" applyAlignment="1">
      <alignment horizontal="left" wrapText="1"/>
    </xf>
    <xf numFmtId="0" fontId="4" fillId="0" borderId="14" xfId="0" applyFont="1" applyBorder="1" applyAlignment="1">
      <alignment horizontal="left" wrapText="1"/>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3" fillId="0" borderId="11" xfId="0" applyFont="1" applyBorder="1" applyAlignment="1">
      <alignment horizontal="center" wrapText="1"/>
    </xf>
    <xf numFmtId="0" fontId="3" fillId="0" borderId="15" xfId="0" applyFont="1" applyBorder="1" applyAlignment="1">
      <alignment horizontal="center" wrapText="1"/>
    </xf>
    <xf numFmtId="0" fontId="3" fillId="0" borderId="12" xfId="0" applyFont="1" applyBorder="1" applyAlignment="1">
      <alignment horizontal="center" wrapText="1"/>
    </xf>
    <xf numFmtId="15" fontId="3" fillId="0" borderId="13" xfId="0" applyNumberFormat="1" applyFont="1" applyBorder="1" applyAlignment="1" quotePrefix="1">
      <alignment horizontal="center" wrapText="1"/>
    </xf>
    <xf numFmtId="0" fontId="3" fillId="0" borderId="14" xfId="0" applyFont="1" applyBorder="1" applyAlignment="1">
      <alignment horizontal="center" wrapText="1"/>
    </xf>
    <xf numFmtId="0" fontId="3" fillId="0" borderId="13" xfId="0" applyFont="1" applyBorder="1" applyAlignment="1">
      <alignment horizontal="center"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3" fillId="0" borderId="4" xfId="0" applyNumberFormat="1" applyFont="1" applyBorder="1" applyAlignment="1">
      <alignment horizontal="center" wrapText="1"/>
    </xf>
    <xf numFmtId="0" fontId="3" fillId="0" borderId="14" xfId="0" applyNumberFormat="1"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3" fillId="0" borderId="0" xfId="0" applyFont="1" applyBorder="1" applyAlignment="1">
      <alignment horizontal="center"/>
    </xf>
    <xf numFmtId="0" fontId="3" fillId="0" borderId="16" xfId="0" applyFont="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180975</xdr:colOff>
      <xdr:row>56</xdr:row>
      <xdr:rowOff>0</xdr:rowOff>
    </xdr:from>
    <xdr:to>
      <xdr:col>42</xdr:col>
      <xdr:colOff>1514475</xdr:colOff>
      <xdr:row>60</xdr:row>
      <xdr:rowOff>171450</xdr:rowOff>
    </xdr:to>
    <xdr:pic>
      <xdr:nvPicPr>
        <xdr:cNvPr id="1" name="Picture 1"/>
        <xdr:cNvPicPr preferRelativeResize="1">
          <a:picLocks noChangeAspect="1"/>
        </xdr:cNvPicPr>
      </xdr:nvPicPr>
      <xdr:blipFill>
        <a:blip r:embed="rId1"/>
        <a:stretch>
          <a:fillRect/>
        </a:stretch>
      </xdr:blipFill>
      <xdr:spPr>
        <a:xfrm>
          <a:off x="24650700" y="10848975"/>
          <a:ext cx="2686050" cy="1066800"/>
        </a:xfrm>
        <a:prstGeom prst="rect">
          <a:avLst/>
        </a:prstGeom>
        <a:noFill/>
        <a:ln w="9525" cmpd="sng">
          <a:noFill/>
        </a:ln>
      </xdr:spPr>
    </xdr:pic>
    <xdr:clientData/>
  </xdr:twoCellAnchor>
  <xdr:twoCellAnchor editAs="oneCell">
    <xdr:from>
      <xdr:col>40</xdr:col>
      <xdr:colOff>180975</xdr:colOff>
      <xdr:row>56</xdr:row>
      <xdr:rowOff>0</xdr:rowOff>
    </xdr:from>
    <xdr:to>
      <xdr:col>42</xdr:col>
      <xdr:colOff>1514475</xdr:colOff>
      <xdr:row>60</xdr:row>
      <xdr:rowOff>171450</xdr:rowOff>
    </xdr:to>
    <xdr:pic>
      <xdr:nvPicPr>
        <xdr:cNvPr id="2" name="Picture 3"/>
        <xdr:cNvPicPr preferRelativeResize="1">
          <a:picLocks noChangeAspect="1"/>
        </xdr:cNvPicPr>
      </xdr:nvPicPr>
      <xdr:blipFill>
        <a:blip r:embed="rId1"/>
        <a:stretch>
          <a:fillRect/>
        </a:stretch>
      </xdr:blipFill>
      <xdr:spPr>
        <a:xfrm>
          <a:off x="24650700" y="10848975"/>
          <a:ext cx="2686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B61"/>
  <sheetViews>
    <sheetView tabSelected="1" workbookViewId="0" topLeftCell="AF1">
      <selection activeCell="AO16" sqref="AO16"/>
    </sheetView>
  </sheetViews>
  <sheetFormatPr defaultColWidth="9.140625" defaultRowHeight="12.75"/>
  <cols>
    <col min="1" max="1" width="5.57421875" style="10" customWidth="1"/>
    <col min="2" max="2" width="3.7109375" style="10" customWidth="1"/>
    <col min="3" max="3" width="32.7109375" style="10" customWidth="1"/>
    <col min="4" max="33" width="8.7109375" style="10" customWidth="1"/>
    <col min="34" max="39" width="9.140625" style="10" customWidth="1"/>
    <col min="40" max="41" width="8.7109375" style="10" customWidth="1"/>
    <col min="42" max="42" width="11.57421875" style="10" customWidth="1"/>
    <col min="43" max="43" width="35.140625" style="10" customWidth="1"/>
    <col min="44" max="44" width="3.7109375" style="10" customWidth="1"/>
    <col min="45" max="45" width="5.57421875" style="10" customWidth="1"/>
    <col min="46" max="46" width="14.28125" style="10" bestFit="1" customWidth="1"/>
    <col min="47" max="47" width="9.57421875" style="10" bestFit="1" customWidth="1"/>
    <col min="48" max="48" width="14.28125" style="10" bestFit="1" customWidth="1"/>
    <col min="49" max="49" width="11.421875" style="10" bestFit="1" customWidth="1"/>
    <col min="50" max="16384" width="9.140625" style="10" customWidth="1"/>
  </cols>
  <sheetData>
    <row r="1" s="1" customFormat="1" ht="14.25"/>
    <row r="2" spans="1:210" s="5" customFormat="1" ht="15">
      <c r="A2" s="112" t="s">
        <v>113</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2"/>
      <c r="AS2" s="2"/>
      <c r="AT2" s="2"/>
      <c r="AU2" s="2"/>
      <c r="AV2" s="2"/>
      <c r="AW2" s="2"/>
      <c r="AX2" s="2"/>
      <c r="AY2" s="3"/>
      <c r="AZ2" s="3"/>
      <c r="BA2" s="3"/>
      <c r="BB2" s="3"/>
      <c r="BC2" s="3"/>
      <c r="BD2" s="3"/>
      <c r="BE2" s="3"/>
      <c r="BF2" s="3"/>
      <c r="BG2" s="4"/>
      <c r="BH2" s="4"/>
      <c r="BI2" s="4"/>
      <c r="BJ2" s="4"/>
      <c r="BK2" s="4"/>
      <c r="BL2" s="4"/>
      <c r="BM2" s="4"/>
      <c r="BN2" s="4"/>
      <c r="BO2" s="4"/>
      <c r="BP2" s="4"/>
      <c r="BQ2" s="4"/>
      <c r="BR2" s="4"/>
      <c r="BS2" s="4"/>
      <c r="BT2" s="4"/>
      <c r="BU2" s="4"/>
      <c r="BV2" s="4"/>
      <c r="BW2" s="4"/>
      <c r="BX2" s="4"/>
      <c r="BY2" s="4"/>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row>
    <row r="3" spans="1:210" s="5" customFormat="1" ht="15">
      <c r="A3" s="112" t="s">
        <v>114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2"/>
      <c r="AU3" s="2"/>
      <c r="AV3" s="2"/>
      <c r="AW3" s="2"/>
      <c r="AX3" s="2"/>
      <c r="AY3" s="3"/>
      <c r="AZ3" s="3"/>
      <c r="BA3" s="3"/>
      <c r="BB3" s="3"/>
      <c r="BC3" s="3"/>
      <c r="BD3" s="3"/>
      <c r="BE3" s="3"/>
      <c r="BF3" s="6"/>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row>
    <row r="4" spans="1:210" s="5" customFormat="1" ht="15.75" customHeight="1" thickBot="1">
      <c r="A4" s="113" t="s">
        <v>61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7"/>
      <c r="AU4" s="7"/>
      <c r="AV4" s="7"/>
      <c r="AW4" s="7"/>
      <c r="AX4" s="7"/>
      <c r="AY4" s="7"/>
      <c r="AZ4" s="7"/>
      <c r="BA4" s="7"/>
      <c r="BB4" s="7"/>
      <c r="BC4" s="7"/>
      <c r="BD4" s="7"/>
      <c r="BE4" s="7"/>
      <c r="BF4" s="7"/>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row>
    <row r="5" spans="1:50" ht="14.25">
      <c r="A5" s="101"/>
      <c r="B5" s="102"/>
      <c r="C5" s="103"/>
      <c r="D5" s="106" t="s">
        <v>0</v>
      </c>
      <c r="E5" s="107"/>
      <c r="F5" s="108"/>
      <c r="G5" s="106" t="s">
        <v>84</v>
      </c>
      <c r="H5" s="107"/>
      <c r="I5" s="108"/>
      <c r="J5" s="106" t="s">
        <v>1</v>
      </c>
      <c r="K5" s="107"/>
      <c r="L5" s="108"/>
      <c r="M5" s="106" t="s">
        <v>85</v>
      </c>
      <c r="N5" s="107"/>
      <c r="O5" s="108"/>
      <c r="P5" s="106" t="s">
        <v>86</v>
      </c>
      <c r="Q5" s="107"/>
      <c r="R5" s="108"/>
      <c r="S5" s="106" t="s">
        <v>2</v>
      </c>
      <c r="T5" s="107"/>
      <c r="U5" s="108"/>
      <c r="V5" s="106" t="s">
        <v>87</v>
      </c>
      <c r="W5" s="107"/>
      <c r="X5" s="108"/>
      <c r="Y5" s="106" t="s">
        <v>3</v>
      </c>
      <c r="Z5" s="107"/>
      <c r="AA5" s="108"/>
      <c r="AB5" s="106" t="s">
        <v>88</v>
      </c>
      <c r="AC5" s="107"/>
      <c r="AD5" s="108"/>
      <c r="AE5" s="106" t="s">
        <v>89</v>
      </c>
      <c r="AF5" s="107"/>
      <c r="AG5" s="108"/>
      <c r="AH5" s="106" t="str">
        <f>"Aug 2001"</f>
        <v>Aug 2001</v>
      </c>
      <c r="AI5" s="107"/>
      <c r="AJ5" s="108"/>
      <c r="AK5" s="106" t="str">
        <f>"Sep 2001"</f>
        <v>Sep 2001</v>
      </c>
      <c r="AL5" s="107"/>
      <c r="AM5" s="108"/>
      <c r="AN5" s="106" t="s">
        <v>4</v>
      </c>
      <c r="AO5" s="107"/>
      <c r="AP5" s="108"/>
      <c r="AQ5" s="101"/>
      <c r="AR5" s="102"/>
      <c r="AS5" s="103"/>
      <c r="AT5" s="8"/>
      <c r="AU5" s="9"/>
      <c r="AV5" s="9"/>
      <c r="AW5" s="9"/>
      <c r="AX5" s="9"/>
    </row>
    <row r="6" spans="1:45" ht="11.25" customHeight="1">
      <c r="A6" s="109"/>
      <c r="B6" s="110"/>
      <c r="C6" s="89"/>
      <c r="D6" s="95"/>
      <c r="E6" s="96"/>
      <c r="F6" s="97"/>
      <c r="G6" s="95"/>
      <c r="H6" s="96"/>
      <c r="I6" s="97"/>
      <c r="J6" s="95"/>
      <c r="K6" s="96"/>
      <c r="L6" s="97"/>
      <c r="M6" s="95"/>
      <c r="N6" s="96"/>
      <c r="O6" s="97"/>
      <c r="P6" s="95"/>
      <c r="Q6" s="96"/>
      <c r="R6" s="97"/>
      <c r="S6" s="95"/>
      <c r="T6" s="96"/>
      <c r="U6" s="97"/>
      <c r="V6" s="95"/>
      <c r="W6" s="96"/>
      <c r="X6" s="97"/>
      <c r="Y6" s="95"/>
      <c r="Z6" s="96"/>
      <c r="AA6" s="97"/>
      <c r="AB6" s="95"/>
      <c r="AC6" s="96"/>
      <c r="AD6" s="97"/>
      <c r="AE6" s="95"/>
      <c r="AF6" s="96"/>
      <c r="AG6" s="97"/>
      <c r="AH6" s="95"/>
      <c r="AI6" s="96"/>
      <c r="AJ6" s="97"/>
      <c r="AK6" s="95"/>
      <c r="AL6" s="96"/>
      <c r="AM6" s="97"/>
      <c r="AN6" s="95" t="s">
        <v>109</v>
      </c>
      <c r="AO6" s="96"/>
      <c r="AP6" s="97"/>
      <c r="AQ6" s="109"/>
      <c r="AR6" s="110"/>
      <c r="AS6" s="89"/>
    </row>
    <row r="7" spans="1:45" ht="14.25">
      <c r="A7" s="109"/>
      <c r="B7" s="110"/>
      <c r="C7" s="89"/>
      <c r="D7" s="11" t="s">
        <v>5</v>
      </c>
      <c r="E7" s="11" t="s">
        <v>6</v>
      </c>
      <c r="F7" s="11" t="s">
        <v>7</v>
      </c>
      <c r="G7" s="11" t="s">
        <v>5</v>
      </c>
      <c r="H7" s="11" t="s">
        <v>6</v>
      </c>
      <c r="I7" s="11" t="s">
        <v>7</v>
      </c>
      <c r="J7" s="11" t="s">
        <v>5</v>
      </c>
      <c r="K7" s="11" t="s">
        <v>6</v>
      </c>
      <c r="L7" s="11" t="s">
        <v>7</v>
      </c>
      <c r="M7" s="11" t="s">
        <v>5</v>
      </c>
      <c r="N7" s="11" t="s">
        <v>6</v>
      </c>
      <c r="O7" s="11" t="s">
        <v>7</v>
      </c>
      <c r="P7" s="11" t="s">
        <v>5</v>
      </c>
      <c r="Q7" s="11" t="s">
        <v>6</v>
      </c>
      <c r="R7" s="11" t="s">
        <v>7</v>
      </c>
      <c r="S7" s="11" t="s">
        <v>5</v>
      </c>
      <c r="T7" s="11" t="s">
        <v>6</v>
      </c>
      <c r="U7" s="11" t="s">
        <v>7</v>
      </c>
      <c r="V7" s="11" t="s">
        <v>5</v>
      </c>
      <c r="W7" s="11" t="s">
        <v>6</v>
      </c>
      <c r="X7" s="11" t="s">
        <v>7</v>
      </c>
      <c r="Y7" s="11" t="s">
        <v>5</v>
      </c>
      <c r="Z7" s="11" t="s">
        <v>6</v>
      </c>
      <c r="AA7" s="11" t="s">
        <v>7</v>
      </c>
      <c r="AB7" s="11" t="s">
        <v>5</v>
      </c>
      <c r="AC7" s="11" t="s">
        <v>6</v>
      </c>
      <c r="AD7" s="11" t="s">
        <v>7</v>
      </c>
      <c r="AE7" s="11" t="s">
        <v>5</v>
      </c>
      <c r="AF7" s="11" t="s">
        <v>6</v>
      </c>
      <c r="AG7" s="11" t="s">
        <v>7</v>
      </c>
      <c r="AH7" s="11" t="s">
        <v>5</v>
      </c>
      <c r="AI7" s="11" t="s">
        <v>6</v>
      </c>
      <c r="AJ7" s="11" t="s">
        <v>7</v>
      </c>
      <c r="AK7" s="11" t="s">
        <v>5</v>
      </c>
      <c r="AL7" s="11" t="s">
        <v>6</v>
      </c>
      <c r="AM7" s="11" t="s">
        <v>7</v>
      </c>
      <c r="AN7" s="11" t="s">
        <v>5</v>
      </c>
      <c r="AO7" s="11" t="s">
        <v>6</v>
      </c>
      <c r="AP7" s="11" t="s">
        <v>7</v>
      </c>
      <c r="AQ7" s="109"/>
      <c r="AR7" s="110"/>
      <c r="AS7" s="89"/>
    </row>
    <row r="8" spans="1:45" ht="14.25">
      <c r="A8" s="93"/>
      <c r="B8" s="94"/>
      <c r="C8" s="111"/>
      <c r="D8" s="12" t="s">
        <v>8</v>
      </c>
      <c r="E8" s="12" t="s">
        <v>9</v>
      </c>
      <c r="F8" s="12" t="s">
        <v>10</v>
      </c>
      <c r="G8" s="12" t="s">
        <v>8</v>
      </c>
      <c r="H8" s="12" t="s">
        <v>9</v>
      </c>
      <c r="I8" s="12" t="s">
        <v>10</v>
      </c>
      <c r="J8" s="12" t="s">
        <v>8</v>
      </c>
      <c r="K8" s="12" t="s">
        <v>9</v>
      </c>
      <c r="L8" s="12" t="s">
        <v>10</v>
      </c>
      <c r="M8" s="12" t="s">
        <v>8</v>
      </c>
      <c r="N8" s="12" t="s">
        <v>9</v>
      </c>
      <c r="O8" s="12" t="s">
        <v>10</v>
      </c>
      <c r="P8" s="12" t="s">
        <v>8</v>
      </c>
      <c r="Q8" s="12" t="s">
        <v>9</v>
      </c>
      <c r="R8" s="12" t="s">
        <v>10</v>
      </c>
      <c r="S8" s="12" t="s">
        <v>8</v>
      </c>
      <c r="T8" s="12" t="s">
        <v>9</v>
      </c>
      <c r="U8" s="12" t="s">
        <v>10</v>
      </c>
      <c r="V8" s="12" t="s">
        <v>8</v>
      </c>
      <c r="W8" s="12" t="s">
        <v>9</v>
      </c>
      <c r="X8" s="12" t="s">
        <v>10</v>
      </c>
      <c r="Y8" s="12" t="s">
        <v>8</v>
      </c>
      <c r="Z8" s="12" t="s">
        <v>9</v>
      </c>
      <c r="AA8" s="12" t="s">
        <v>10</v>
      </c>
      <c r="AB8" s="12" t="s">
        <v>8</v>
      </c>
      <c r="AC8" s="12" t="s">
        <v>9</v>
      </c>
      <c r="AD8" s="12" t="s">
        <v>10</v>
      </c>
      <c r="AE8" s="12" t="s">
        <v>8</v>
      </c>
      <c r="AF8" s="12" t="s">
        <v>9</v>
      </c>
      <c r="AG8" s="12" t="s">
        <v>10</v>
      </c>
      <c r="AH8" s="12" t="s">
        <v>8</v>
      </c>
      <c r="AI8" s="12" t="s">
        <v>9</v>
      </c>
      <c r="AJ8" s="12" t="s">
        <v>10</v>
      </c>
      <c r="AK8" s="12" t="s">
        <v>8</v>
      </c>
      <c r="AL8" s="12" t="s">
        <v>9</v>
      </c>
      <c r="AM8" s="12" t="s">
        <v>10</v>
      </c>
      <c r="AN8" s="12" t="s">
        <v>8</v>
      </c>
      <c r="AO8" s="12" t="s">
        <v>9</v>
      </c>
      <c r="AP8" s="12" t="s">
        <v>10</v>
      </c>
      <c r="AQ8" s="93"/>
      <c r="AR8" s="94"/>
      <c r="AS8" s="111"/>
    </row>
    <row r="9" spans="1:45" ht="14.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row>
    <row r="10" spans="1:45" ht="15">
      <c r="A10" s="101"/>
      <c r="B10" s="102"/>
      <c r="C10" s="103"/>
      <c r="D10" s="100" t="s">
        <v>11</v>
      </c>
      <c r="E10" s="87"/>
      <c r="F10" s="99"/>
      <c r="G10" s="98" t="s">
        <v>95</v>
      </c>
      <c r="H10" s="104"/>
      <c r="I10" s="105"/>
      <c r="J10" s="100" t="s">
        <v>12</v>
      </c>
      <c r="K10" s="87"/>
      <c r="L10" s="99"/>
      <c r="M10" s="100" t="s">
        <v>94</v>
      </c>
      <c r="N10" s="87"/>
      <c r="O10" s="99"/>
      <c r="P10" s="100" t="s">
        <v>93</v>
      </c>
      <c r="Q10" s="87"/>
      <c r="R10" s="99"/>
      <c r="S10" s="100" t="s">
        <v>13</v>
      </c>
      <c r="T10" s="87"/>
      <c r="U10" s="99"/>
      <c r="V10" s="100" t="s">
        <v>92</v>
      </c>
      <c r="W10" s="87"/>
      <c r="X10" s="99"/>
      <c r="Y10" s="100" t="s">
        <v>14</v>
      </c>
      <c r="Z10" s="87"/>
      <c r="AA10" s="99"/>
      <c r="AB10" s="100" t="s">
        <v>91</v>
      </c>
      <c r="AC10" s="87"/>
      <c r="AD10" s="99"/>
      <c r="AE10" s="100" t="s">
        <v>90</v>
      </c>
      <c r="AF10" s="87"/>
      <c r="AG10" s="99"/>
      <c r="AH10" s="98" t="s">
        <v>106</v>
      </c>
      <c r="AI10" s="87"/>
      <c r="AJ10" s="99"/>
      <c r="AK10" s="98" t="s">
        <v>110</v>
      </c>
      <c r="AL10" s="87"/>
      <c r="AM10" s="99"/>
      <c r="AN10" s="100" t="s">
        <v>11</v>
      </c>
      <c r="AO10" s="87"/>
      <c r="AP10" s="99"/>
      <c r="AQ10" s="101"/>
      <c r="AR10" s="102"/>
      <c r="AS10" s="103"/>
    </row>
    <row r="11" spans="1:45" ht="15">
      <c r="A11" s="80" t="s">
        <v>15</v>
      </c>
      <c r="B11" s="81"/>
      <c r="C11" s="82"/>
      <c r="D11" s="14">
        <v>488</v>
      </c>
      <c r="E11" s="14">
        <v>19</v>
      </c>
      <c r="F11" s="14">
        <f>+D11+E11</f>
        <v>507</v>
      </c>
      <c r="G11" s="14">
        <f aca="true" t="shared" si="0" ref="G11:AM11">+D34</f>
        <v>524</v>
      </c>
      <c r="H11" s="14">
        <f t="shared" si="0"/>
        <v>16</v>
      </c>
      <c r="I11" s="14">
        <f t="shared" si="0"/>
        <v>540</v>
      </c>
      <c r="J11" s="14">
        <f t="shared" si="0"/>
        <v>1272</v>
      </c>
      <c r="K11" s="14">
        <f t="shared" si="0"/>
        <v>20</v>
      </c>
      <c r="L11" s="14">
        <f t="shared" si="0"/>
        <v>1292</v>
      </c>
      <c r="M11" s="14">
        <f t="shared" si="0"/>
        <v>1911</v>
      </c>
      <c r="N11" s="14">
        <f t="shared" si="0"/>
        <v>53</v>
      </c>
      <c r="O11" s="14">
        <f t="shared" si="0"/>
        <v>1964</v>
      </c>
      <c r="P11" s="14">
        <f t="shared" si="0"/>
        <v>2015</v>
      </c>
      <c r="Q11" s="14">
        <f t="shared" si="0"/>
        <v>53</v>
      </c>
      <c r="R11" s="14">
        <f t="shared" si="0"/>
        <v>2068</v>
      </c>
      <c r="S11" s="14">
        <f t="shared" si="0"/>
        <v>1857</v>
      </c>
      <c r="T11" s="14">
        <f t="shared" si="0"/>
        <v>48</v>
      </c>
      <c r="U11" s="14">
        <f t="shared" si="0"/>
        <v>1905</v>
      </c>
      <c r="V11" s="14">
        <f t="shared" si="0"/>
        <v>1708</v>
      </c>
      <c r="W11" s="14">
        <f t="shared" si="0"/>
        <v>43</v>
      </c>
      <c r="X11" s="14">
        <f t="shared" si="0"/>
        <v>1751</v>
      </c>
      <c r="Y11" s="14">
        <f t="shared" si="0"/>
        <v>1518</v>
      </c>
      <c r="Z11" s="14">
        <f t="shared" si="0"/>
        <v>38</v>
      </c>
      <c r="AA11" s="14">
        <f t="shared" si="0"/>
        <v>1556</v>
      </c>
      <c r="AB11" s="14">
        <f t="shared" si="0"/>
        <v>1329</v>
      </c>
      <c r="AC11" s="14">
        <f t="shared" si="0"/>
        <v>34</v>
      </c>
      <c r="AD11" s="14">
        <f t="shared" si="0"/>
        <v>1363</v>
      </c>
      <c r="AE11" s="14">
        <f t="shared" si="0"/>
        <v>1105</v>
      </c>
      <c r="AF11" s="14">
        <f t="shared" si="0"/>
        <v>30</v>
      </c>
      <c r="AG11" s="14">
        <f t="shared" si="0"/>
        <v>1135</v>
      </c>
      <c r="AH11" s="14">
        <f t="shared" si="0"/>
        <v>911</v>
      </c>
      <c r="AI11" s="14">
        <f t="shared" si="0"/>
        <v>27</v>
      </c>
      <c r="AJ11" s="14">
        <f t="shared" si="0"/>
        <v>938</v>
      </c>
      <c r="AK11" s="14">
        <f t="shared" si="0"/>
        <v>727</v>
      </c>
      <c r="AL11" s="14">
        <f t="shared" si="0"/>
        <v>24</v>
      </c>
      <c r="AM11" s="14">
        <f t="shared" si="0"/>
        <v>751</v>
      </c>
      <c r="AN11" s="14">
        <f>+D11</f>
        <v>488</v>
      </c>
      <c r="AO11" s="14">
        <f>+E11</f>
        <v>19</v>
      </c>
      <c r="AP11" s="14">
        <f>+AN11+AO11</f>
        <v>507</v>
      </c>
      <c r="AQ11" s="83" t="s">
        <v>16</v>
      </c>
      <c r="AR11" s="84"/>
      <c r="AS11" s="85"/>
    </row>
    <row r="12" spans="1:45" ht="12.75" customHeight="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95" t="s">
        <v>109</v>
      </c>
      <c r="AO12" s="96"/>
      <c r="AP12" s="97"/>
      <c r="AQ12" s="17"/>
      <c r="AR12" s="17"/>
      <c r="AS12" s="18"/>
    </row>
    <row r="13" spans="1:45" ht="15">
      <c r="A13" s="80" t="s">
        <v>17</v>
      </c>
      <c r="B13" s="81"/>
      <c r="C13" s="82"/>
      <c r="D13" s="14">
        <f aca="true" t="shared" si="1" ref="D13:AP13">+D14+D15</f>
        <v>274</v>
      </c>
      <c r="E13" s="14">
        <f t="shared" si="1"/>
        <v>1</v>
      </c>
      <c r="F13" s="14">
        <f t="shared" si="1"/>
        <v>275</v>
      </c>
      <c r="G13" s="14">
        <f t="shared" si="1"/>
        <v>969</v>
      </c>
      <c r="H13" s="14">
        <f t="shared" si="1"/>
        <v>5</v>
      </c>
      <c r="I13" s="14">
        <f t="shared" si="1"/>
        <v>974</v>
      </c>
      <c r="J13" s="14">
        <f t="shared" si="1"/>
        <v>844</v>
      </c>
      <c r="K13" s="14">
        <f t="shared" si="1"/>
        <v>38</v>
      </c>
      <c r="L13" s="14">
        <f t="shared" si="1"/>
        <v>882</v>
      </c>
      <c r="M13" s="14">
        <f t="shared" si="1"/>
        <v>299</v>
      </c>
      <c r="N13" s="14">
        <f t="shared" si="1"/>
        <v>16</v>
      </c>
      <c r="O13" s="14">
        <f t="shared" si="1"/>
        <v>315</v>
      </c>
      <c r="P13" s="14">
        <f t="shared" si="1"/>
        <v>26</v>
      </c>
      <c r="Q13" s="14">
        <f t="shared" si="1"/>
        <v>5</v>
      </c>
      <c r="R13" s="14">
        <f t="shared" si="1"/>
        <v>31</v>
      </c>
      <c r="S13" s="14">
        <f t="shared" si="1"/>
        <v>55</v>
      </c>
      <c r="T13" s="14">
        <f t="shared" si="1"/>
        <v>1</v>
      </c>
      <c r="U13" s="14">
        <f t="shared" si="1"/>
        <v>56</v>
      </c>
      <c r="V13" s="14">
        <f t="shared" si="1"/>
        <v>11</v>
      </c>
      <c r="W13" s="14">
        <f t="shared" si="1"/>
        <v>0</v>
      </c>
      <c r="X13" s="14">
        <f t="shared" si="1"/>
        <v>11</v>
      </c>
      <c r="Y13" s="14">
        <f t="shared" si="1"/>
        <v>51</v>
      </c>
      <c r="Z13" s="14">
        <f t="shared" si="1"/>
        <v>0</v>
      </c>
      <c r="AA13" s="14">
        <f t="shared" si="1"/>
        <v>51</v>
      </c>
      <c r="AB13" s="14">
        <f t="shared" si="1"/>
        <v>1</v>
      </c>
      <c r="AC13" s="14">
        <f t="shared" si="1"/>
        <v>0</v>
      </c>
      <c r="AD13" s="14">
        <f t="shared" si="1"/>
        <v>1</v>
      </c>
      <c r="AE13" s="14">
        <f t="shared" si="1"/>
        <v>15</v>
      </c>
      <c r="AF13" s="14">
        <f t="shared" si="1"/>
        <v>0</v>
      </c>
      <c r="AG13" s="14">
        <f t="shared" si="1"/>
        <v>15</v>
      </c>
      <c r="AH13" s="14">
        <f t="shared" si="1"/>
        <v>39</v>
      </c>
      <c r="AI13" s="14">
        <f t="shared" si="1"/>
        <v>0</v>
      </c>
      <c r="AJ13" s="14">
        <f t="shared" si="1"/>
        <v>39</v>
      </c>
      <c r="AK13" s="14">
        <f t="shared" si="1"/>
        <v>11</v>
      </c>
      <c r="AL13" s="14">
        <f t="shared" si="1"/>
        <v>0</v>
      </c>
      <c r="AM13" s="14">
        <f t="shared" si="1"/>
        <v>11</v>
      </c>
      <c r="AN13" s="14">
        <f t="shared" si="1"/>
        <v>2595</v>
      </c>
      <c r="AO13" s="14">
        <f t="shared" si="1"/>
        <v>66</v>
      </c>
      <c r="AP13" s="14">
        <f t="shared" si="1"/>
        <v>2661</v>
      </c>
      <c r="AQ13" s="83" t="s">
        <v>18</v>
      </c>
      <c r="AR13" s="84"/>
      <c r="AS13" s="85"/>
    </row>
    <row r="14" spans="1:45" ht="14.25">
      <c r="A14" s="15"/>
      <c r="B14" s="70" t="s">
        <v>99</v>
      </c>
      <c r="C14" s="71"/>
      <c r="D14" s="19">
        <v>184</v>
      </c>
      <c r="E14" s="19">
        <v>1</v>
      </c>
      <c r="F14" s="19">
        <f>+D14+E14</f>
        <v>185</v>
      </c>
      <c r="G14" s="19">
        <v>943</v>
      </c>
      <c r="H14" s="19">
        <v>5</v>
      </c>
      <c r="I14" s="19">
        <f>+G14+H14</f>
        <v>948</v>
      </c>
      <c r="J14" s="19">
        <v>824</v>
      </c>
      <c r="K14" s="19">
        <v>38</v>
      </c>
      <c r="L14" s="19">
        <f>+J14+K14</f>
        <v>862</v>
      </c>
      <c r="M14" s="19">
        <v>271</v>
      </c>
      <c r="N14" s="19">
        <v>16</v>
      </c>
      <c r="O14" s="19">
        <f>+M14+N14</f>
        <v>287</v>
      </c>
      <c r="P14" s="19">
        <v>18</v>
      </c>
      <c r="Q14" s="19">
        <v>5</v>
      </c>
      <c r="R14" s="19">
        <f>+P14+Q14</f>
        <v>23</v>
      </c>
      <c r="S14" s="19">
        <v>15</v>
      </c>
      <c r="T14" s="19">
        <v>1</v>
      </c>
      <c r="U14" s="19">
        <f>+S14+T14</f>
        <v>16</v>
      </c>
      <c r="V14" s="19">
        <v>4</v>
      </c>
      <c r="W14" s="19">
        <v>0</v>
      </c>
      <c r="X14" s="19">
        <f>+V14+W14</f>
        <v>4</v>
      </c>
      <c r="Y14" s="19">
        <v>2</v>
      </c>
      <c r="Z14" s="19">
        <v>0</v>
      </c>
      <c r="AA14" s="19">
        <f>+Y14+Z14</f>
        <v>2</v>
      </c>
      <c r="AB14" s="19">
        <v>1</v>
      </c>
      <c r="AC14" s="19">
        <v>0</v>
      </c>
      <c r="AD14" s="19">
        <f>+AB14+AC14</f>
        <v>1</v>
      </c>
      <c r="AE14" s="19">
        <v>5</v>
      </c>
      <c r="AF14" s="19">
        <v>0</v>
      </c>
      <c r="AG14" s="19">
        <f>+AE14+AF14</f>
        <v>5</v>
      </c>
      <c r="AH14" s="19">
        <v>13</v>
      </c>
      <c r="AI14" s="19">
        <v>0</v>
      </c>
      <c r="AJ14" s="19">
        <f>+AH14+AI14</f>
        <v>13</v>
      </c>
      <c r="AK14" s="19">
        <v>7</v>
      </c>
      <c r="AL14" s="19">
        <v>0</v>
      </c>
      <c r="AM14" s="19">
        <f>+AK14+AL14</f>
        <v>7</v>
      </c>
      <c r="AN14" s="19">
        <f>+D14+G14+J14+M14+P14+S14+V14+Y14+AB14+AE14+AH14+AK14</f>
        <v>2287</v>
      </c>
      <c r="AO14" s="19">
        <f>+E14+H14+K14+N14+Q14+T14+W14+Z14+AC14+AF14+AI14+AL14</f>
        <v>66</v>
      </c>
      <c r="AP14" s="19">
        <f>+AN14+AO14</f>
        <v>2353</v>
      </c>
      <c r="AQ14" s="72" t="s">
        <v>100</v>
      </c>
      <c r="AR14" s="73"/>
      <c r="AS14" s="20"/>
    </row>
    <row r="15" spans="1:45" ht="14.25">
      <c r="A15" s="15"/>
      <c r="B15" s="61" t="s">
        <v>19</v>
      </c>
      <c r="C15" s="62"/>
      <c r="D15" s="21">
        <v>90</v>
      </c>
      <c r="E15" s="21">
        <v>0</v>
      </c>
      <c r="F15" s="21">
        <f>+D15+E15</f>
        <v>90</v>
      </c>
      <c r="G15" s="21">
        <v>26</v>
      </c>
      <c r="H15" s="21">
        <v>0</v>
      </c>
      <c r="I15" s="21">
        <f>+G15+H15</f>
        <v>26</v>
      </c>
      <c r="J15" s="21">
        <v>20</v>
      </c>
      <c r="K15" s="21">
        <v>0</v>
      </c>
      <c r="L15" s="21">
        <f>+J15+K15</f>
        <v>20</v>
      </c>
      <c r="M15" s="21">
        <v>28</v>
      </c>
      <c r="N15" s="21">
        <v>0</v>
      </c>
      <c r="O15" s="21">
        <f>+M15+N15</f>
        <v>28</v>
      </c>
      <c r="P15" s="21">
        <v>8</v>
      </c>
      <c r="Q15" s="21">
        <v>0</v>
      </c>
      <c r="R15" s="21">
        <f>+P15+Q15</f>
        <v>8</v>
      </c>
      <c r="S15" s="21">
        <v>40</v>
      </c>
      <c r="T15" s="21">
        <v>0</v>
      </c>
      <c r="U15" s="21">
        <f>+S15+T15</f>
        <v>40</v>
      </c>
      <c r="V15" s="21">
        <v>7</v>
      </c>
      <c r="W15" s="21">
        <v>0</v>
      </c>
      <c r="X15" s="21">
        <f>+V15+W15</f>
        <v>7</v>
      </c>
      <c r="Y15" s="21">
        <v>49</v>
      </c>
      <c r="Z15" s="21">
        <v>0</v>
      </c>
      <c r="AA15" s="21">
        <f>+Y15+Z15</f>
        <v>49</v>
      </c>
      <c r="AB15" s="21">
        <v>0</v>
      </c>
      <c r="AC15" s="21">
        <v>0</v>
      </c>
      <c r="AD15" s="21">
        <f>+AB15+AC15</f>
        <v>0</v>
      </c>
      <c r="AE15" s="21">
        <v>10</v>
      </c>
      <c r="AF15" s="21">
        <v>0</v>
      </c>
      <c r="AG15" s="21">
        <f>+AE15+AF15</f>
        <v>10</v>
      </c>
      <c r="AH15" s="21">
        <v>26</v>
      </c>
      <c r="AI15" s="21">
        <v>0</v>
      </c>
      <c r="AJ15" s="21">
        <f>+AH15+AI15</f>
        <v>26</v>
      </c>
      <c r="AK15" s="21">
        <v>4</v>
      </c>
      <c r="AL15" s="21">
        <v>0</v>
      </c>
      <c r="AM15" s="21">
        <f>+AK15+AL15</f>
        <v>4</v>
      </c>
      <c r="AN15" s="21">
        <f>+D15+G15+J15+M15+P15+S15+V15+Y15+AB15+AE15+AH15+AK15</f>
        <v>308</v>
      </c>
      <c r="AO15" s="21">
        <f>+E15+H15+K15+N15+Q15+T15+W15+Z15+AC15+AF15+AI15+AL15</f>
        <v>0</v>
      </c>
      <c r="AP15" s="21">
        <f>+AN15+AO15</f>
        <v>308</v>
      </c>
      <c r="AQ15" s="63" t="s">
        <v>20</v>
      </c>
      <c r="AR15" s="64"/>
      <c r="AS15" s="20"/>
    </row>
    <row r="16" spans="1:45" ht="14.25">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20"/>
    </row>
    <row r="17" spans="1:45" ht="15">
      <c r="A17" s="80" t="s">
        <v>21</v>
      </c>
      <c r="B17" s="81"/>
      <c r="C17" s="82"/>
      <c r="D17" s="14">
        <f aca="true" t="shared" si="2" ref="D17:AP17">+D18+D22+D23+D24</f>
        <v>226</v>
      </c>
      <c r="E17" s="14">
        <f t="shared" si="2"/>
        <v>3</v>
      </c>
      <c r="F17" s="14">
        <f t="shared" si="2"/>
        <v>229</v>
      </c>
      <c r="G17" s="14">
        <f t="shared" si="2"/>
        <v>214</v>
      </c>
      <c r="H17" s="14">
        <f t="shared" si="2"/>
        <v>0</v>
      </c>
      <c r="I17" s="14">
        <f t="shared" si="2"/>
        <v>214</v>
      </c>
      <c r="J17" s="14">
        <f t="shared" si="2"/>
        <v>194</v>
      </c>
      <c r="K17" s="14">
        <f t="shared" si="2"/>
        <v>4</v>
      </c>
      <c r="L17" s="14">
        <f t="shared" si="2"/>
        <v>198</v>
      </c>
      <c r="M17" s="14">
        <f t="shared" si="2"/>
        <v>201</v>
      </c>
      <c r="N17" s="14">
        <f t="shared" si="2"/>
        <v>3</v>
      </c>
      <c r="O17" s="14">
        <f t="shared" si="2"/>
        <v>204</v>
      </c>
      <c r="P17" s="14">
        <f t="shared" si="2"/>
        <v>180</v>
      </c>
      <c r="Q17" s="14">
        <f t="shared" si="2"/>
        <v>2</v>
      </c>
      <c r="R17" s="14">
        <f t="shared" si="2"/>
        <v>182</v>
      </c>
      <c r="S17" s="14">
        <f t="shared" si="2"/>
        <v>204</v>
      </c>
      <c r="T17" s="14">
        <f t="shared" si="2"/>
        <v>2</v>
      </c>
      <c r="U17" s="14">
        <f t="shared" si="2"/>
        <v>206</v>
      </c>
      <c r="V17" s="14">
        <f t="shared" si="2"/>
        <v>189</v>
      </c>
      <c r="W17" s="14">
        <f t="shared" si="2"/>
        <v>0</v>
      </c>
      <c r="X17" s="14">
        <f t="shared" si="2"/>
        <v>189</v>
      </c>
      <c r="Y17" s="14">
        <f t="shared" si="2"/>
        <v>224</v>
      </c>
      <c r="Z17" s="14">
        <f t="shared" si="2"/>
        <v>1</v>
      </c>
      <c r="AA17" s="14">
        <f t="shared" si="2"/>
        <v>225</v>
      </c>
      <c r="AB17" s="14">
        <f t="shared" si="2"/>
        <v>223</v>
      </c>
      <c r="AC17" s="14">
        <f t="shared" si="2"/>
        <v>1</v>
      </c>
      <c r="AD17" s="14">
        <f t="shared" si="2"/>
        <v>224</v>
      </c>
      <c r="AE17" s="14">
        <f t="shared" si="2"/>
        <v>203</v>
      </c>
      <c r="AF17" s="14">
        <f t="shared" si="2"/>
        <v>0</v>
      </c>
      <c r="AG17" s="14">
        <f t="shared" si="2"/>
        <v>203</v>
      </c>
      <c r="AH17" s="14">
        <f t="shared" si="2"/>
        <v>208</v>
      </c>
      <c r="AI17" s="14">
        <f t="shared" si="2"/>
        <v>0</v>
      </c>
      <c r="AJ17" s="14">
        <f t="shared" si="2"/>
        <v>208</v>
      </c>
      <c r="AK17" s="14">
        <f t="shared" si="2"/>
        <v>206</v>
      </c>
      <c r="AL17" s="14">
        <f t="shared" si="2"/>
        <v>0</v>
      </c>
      <c r="AM17" s="14">
        <f t="shared" si="2"/>
        <v>206</v>
      </c>
      <c r="AN17" s="14">
        <f t="shared" si="2"/>
        <v>2472</v>
      </c>
      <c r="AO17" s="14">
        <f t="shared" si="2"/>
        <v>16</v>
      </c>
      <c r="AP17" s="14">
        <f t="shared" si="2"/>
        <v>2488</v>
      </c>
      <c r="AQ17" s="83" t="s">
        <v>22</v>
      </c>
      <c r="AR17" s="84"/>
      <c r="AS17" s="85"/>
    </row>
    <row r="18" spans="1:45" ht="14.25">
      <c r="A18" s="15"/>
      <c r="B18" s="70" t="s">
        <v>23</v>
      </c>
      <c r="C18" s="71"/>
      <c r="D18" s="19">
        <f aca="true" t="shared" si="3" ref="D18:AP18">+D19+D20+D21</f>
        <v>225</v>
      </c>
      <c r="E18" s="19">
        <f t="shared" si="3"/>
        <v>2</v>
      </c>
      <c r="F18" s="19">
        <f t="shared" si="3"/>
        <v>227</v>
      </c>
      <c r="G18" s="19">
        <f t="shared" si="3"/>
        <v>209</v>
      </c>
      <c r="H18" s="19">
        <f t="shared" si="3"/>
        <v>0</v>
      </c>
      <c r="I18" s="19">
        <f t="shared" si="3"/>
        <v>209</v>
      </c>
      <c r="J18" s="19">
        <f t="shared" si="3"/>
        <v>189</v>
      </c>
      <c r="K18" s="19">
        <f t="shared" si="3"/>
        <v>1</v>
      </c>
      <c r="L18" s="19">
        <f t="shared" si="3"/>
        <v>190</v>
      </c>
      <c r="M18" s="19">
        <f t="shared" si="3"/>
        <v>196</v>
      </c>
      <c r="N18" s="19">
        <f t="shared" si="3"/>
        <v>0</v>
      </c>
      <c r="O18" s="19">
        <f t="shared" si="3"/>
        <v>196</v>
      </c>
      <c r="P18" s="19">
        <f t="shared" si="3"/>
        <v>174</v>
      </c>
      <c r="Q18" s="19">
        <f t="shared" si="3"/>
        <v>0</v>
      </c>
      <c r="R18" s="19">
        <f t="shared" si="3"/>
        <v>174</v>
      </c>
      <c r="S18" s="19">
        <f t="shared" si="3"/>
        <v>202</v>
      </c>
      <c r="T18" s="19">
        <f t="shared" si="3"/>
        <v>0</v>
      </c>
      <c r="U18" s="19">
        <f t="shared" si="3"/>
        <v>202</v>
      </c>
      <c r="V18" s="19">
        <f t="shared" si="3"/>
        <v>184</v>
      </c>
      <c r="W18" s="19">
        <f t="shared" si="3"/>
        <v>0</v>
      </c>
      <c r="X18" s="19">
        <f t="shared" si="3"/>
        <v>184</v>
      </c>
      <c r="Y18" s="19">
        <f t="shared" si="3"/>
        <v>218</v>
      </c>
      <c r="Z18" s="19">
        <f t="shared" si="3"/>
        <v>0</v>
      </c>
      <c r="AA18" s="19">
        <f t="shared" si="3"/>
        <v>218</v>
      </c>
      <c r="AB18" s="19">
        <f t="shared" si="3"/>
        <v>218</v>
      </c>
      <c r="AC18" s="19">
        <f t="shared" si="3"/>
        <v>0</v>
      </c>
      <c r="AD18" s="19">
        <f t="shared" si="3"/>
        <v>218</v>
      </c>
      <c r="AE18" s="19">
        <f t="shared" si="3"/>
        <v>198</v>
      </c>
      <c r="AF18" s="19">
        <f t="shared" si="3"/>
        <v>0</v>
      </c>
      <c r="AG18" s="19">
        <f t="shared" si="3"/>
        <v>198</v>
      </c>
      <c r="AH18" s="19">
        <f t="shared" si="3"/>
        <v>206</v>
      </c>
      <c r="AI18" s="19">
        <f t="shared" si="3"/>
        <v>0</v>
      </c>
      <c r="AJ18" s="19">
        <f t="shared" si="3"/>
        <v>206</v>
      </c>
      <c r="AK18" s="19">
        <f t="shared" si="3"/>
        <v>205</v>
      </c>
      <c r="AL18" s="19">
        <f t="shared" si="3"/>
        <v>0</v>
      </c>
      <c r="AM18" s="19">
        <f t="shared" si="3"/>
        <v>205</v>
      </c>
      <c r="AN18" s="19">
        <f t="shared" si="3"/>
        <v>2424</v>
      </c>
      <c r="AO18" s="19">
        <f t="shared" si="3"/>
        <v>3</v>
      </c>
      <c r="AP18" s="19">
        <f t="shared" si="3"/>
        <v>2427</v>
      </c>
      <c r="AQ18" s="72" t="s">
        <v>117</v>
      </c>
      <c r="AR18" s="73"/>
      <c r="AS18" s="20"/>
    </row>
    <row r="19" spans="1:45" ht="14.25">
      <c r="A19" s="15"/>
      <c r="B19" s="22"/>
      <c r="C19" s="23" t="s">
        <v>24</v>
      </c>
      <c r="D19" s="19">
        <v>225</v>
      </c>
      <c r="E19" s="19">
        <v>1</v>
      </c>
      <c r="F19" s="19">
        <f aca="true" t="shared" si="4" ref="F19:F24">+D19+E19</f>
        <v>226</v>
      </c>
      <c r="G19" s="19">
        <v>209</v>
      </c>
      <c r="H19" s="19">
        <v>0</v>
      </c>
      <c r="I19" s="19">
        <f aca="true" t="shared" si="5" ref="I19:I24">+G19+H19</f>
        <v>209</v>
      </c>
      <c r="J19" s="19">
        <v>189</v>
      </c>
      <c r="K19" s="19">
        <v>0</v>
      </c>
      <c r="L19" s="19">
        <f aca="true" t="shared" si="6" ref="L19:L24">+J19+K19</f>
        <v>189</v>
      </c>
      <c r="M19" s="19">
        <v>196</v>
      </c>
      <c r="N19" s="19">
        <v>0</v>
      </c>
      <c r="O19" s="19">
        <f aca="true" t="shared" si="7" ref="O19:O24">+M19+N19</f>
        <v>196</v>
      </c>
      <c r="P19" s="19">
        <v>174</v>
      </c>
      <c r="Q19" s="19">
        <v>0</v>
      </c>
      <c r="R19" s="19">
        <f aca="true" t="shared" si="8" ref="R19:R24">+P19+Q19</f>
        <v>174</v>
      </c>
      <c r="S19" s="19">
        <v>202</v>
      </c>
      <c r="T19" s="19">
        <v>0</v>
      </c>
      <c r="U19" s="19">
        <f aca="true" t="shared" si="9" ref="U19:U24">+S19+T19</f>
        <v>202</v>
      </c>
      <c r="V19" s="19">
        <v>184</v>
      </c>
      <c r="W19" s="19">
        <v>0</v>
      </c>
      <c r="X19" s="19">
        <f aca="true" t="shared" si="10" ref="X19:X24">+V19+W19</f>
        <v>184</v>
      </c>
      <c r="Y19" s="19">
        <v>218</v>
      </c>
      <c r="Z19" s="19">
        <v>0</v>
      </c>
      <c r="AA19" s="19">
        <f aca="true" t="shared" si="11" ref="AA19:AA24">+Y19+Z19</f>
        <v>218</v>
      </c>
      <c r="AB19" s="19">
        <v>218</v>
      </c>
      <c r="AC19" s="19">
        <v>0</v>
      </c>
      <c r="AD19" s="19">
        <f aca="true" t="shared" si="12" ref="AD19:AD24">+AB19+AC19</f>
        <v>218</v>
      </c>
      <c r="AE19" s="19">
        <v>197</v>
      </c>
      <c r="AF19" s="19">
        <v>0</v>
      </c>
      <c r="AG19" s="19">
        <f aca="true" t="shared" si="13" ref="AG19:AG24">+AE19+AF19</f>
        <v>197</v>
      </c>
      <c r="AH19" s="19">
        <v>206</v>
      </c>
      <c r="AI19" s="19">
        <v>0</v>
      </c>
      <c r="AJ19" s="19">
        <f aca="true" t="shared" si="14" ref="AJ19:AJ24">+AH19+AI19</f>
        <v>206</v>
      </c>
      <c r="AK19" s="48">
        <v>205</v>
      </c>
      <c r="AL19" s="48">
        <v>0</v>
      </c>
      <c r="AM19" s="19">
        <f aca="true" t="shared" si="15" ref="AM19:AM24">+AK19+AL19</f>
        <v>205</v>
      </c>
      <c r="AN19" s="19">
        <f>+D19+G19+J19+M19+P19+S19+V19+Y19+AB19+AE19+AH19+AK19</f>
        <v>2423</v>
      </c>
      <c r="AO19" s="19">
        <f>+E19+H19+K19+N19+Q19+T19+W19+Z19+AC19+AF19+AI19+AL19</f>
        <v>1</v>
      </c>
      <c r="AP19" s="19">
        <f aca="true" t="shared" si="16" ref="AP19:AP24">+AN19+AO19</f>
        <v>2424</v>
      </c>
      <c r="AQ19" s="19" t="s">
        <v>25</v>
      </c>
      <c r="AR19" s="22"/>
      <c r="AS19" s="20"/>
    </row>
    <row r="20" spans="1:45" ht="14.25">
      <c r="A20" s="15"/>
      <c r="B20" s="22"/>
      <c r="C20" s="24" t="s">
        <v>26</v>
      </c>
      <c r="D20" s="25">
        <v>0</v>
      </c>
      <c r="E20" s="25">
        <v>1</v>
      </c>
      <c r="F20" s="25">
        <f t="shared" si="4"/>
        <v>1</v>
      </c>
      <c r="G20" s="25">
        <v>0</v>
      </c>
      <c r="H20" s="25">
        <v>0</v>
      </c>
      <c r="I20" s="25">
        <f t="shared" si="5"/>
        <v>0</v>
      </c>
      <c r="J20" s="25">
        <v>0</v>
      </c>
      <c r="K20" s="25">
        <v>1</v>
      </c>
      <c r="L20" s="25">
        <f t="shared" si="6"/>
        <v>1</v>
      </c>
      <c r="M20" s="25">
        <v>0</v>
      </c>
      <c r="N20" s="25">
        <v>0</v>
      </c>
      <c r="O20" s="25">
        <f t="shared" si="7"/>
        <v>0</v>
      </c>
      <c r="P20" s="25">
        <v>0</v>
      </c>
      <c r="Q20" s="25">
        <v>0</v>
      </c>
      <c r="R20" s="25">
        <f t="shared" si="8"/>
        <v>0</v>
      </c>
      <c r="S20" s="25">
        <v>0</v>
      </c>
      <c r="T20" s="25">
        <v>0</v>
      </c>
      <c r="U20" s="25">
        <f t="shared" si="9"/>
        <v>0</v>
      </c>
      <c r="V20" s="25">
        <v>0</v>
      </c>
      <c r="W20" s="25">
        <v>0</v>
      </c>
      <c r="X20" s="25">
        <f t="shared" si="10"/>
        <v>0</v>
      </c>
      <c r="Y20" s="25">
        <v>0</v>
      </c>
      <c r="Z20" s="25">
        <v>0</v>
      </c>
      <c r="AA20" s="25">
        <f t="shared" si="11"/>
        <v>0</v>
      </c>
      <c r="AB20" s="25">
        <v>0</v>
      </c>
      <c r="AC20" s="25">
        <v>0</v>
      </c>
      <c r="AD20" s="25">
        <f t="shared" si="12"/>
        <v>0</v>
      </c>
      <c r="AE20" s="25">
        <v>0</v>
      </c>
      <c r="AF20" s="25">
        <v>0</v>
      </c>
      <c r="AG20" s="25">
        <f t="shared" si="13"/>
        <v>0</v>
      </c>
      <c r="AH20" s="25">
        <v>0</v>
      </c>
      <c r="AI20" s="25">
        <v>0</v>
      </c>
      <c r="AJ20" s="25">
        <f t="shared" si="14"/>
        <v>0</v>
      </c>
      <c r="AK20" s="49">
        <v>0</v>
      </c>
      <c r="AL20" s="49">
        <v>0</v>
      </c>
      <c r="AM20" s="25">
        <f t="shared" si="15"/>
        <v>0</v>
      </c>
      <c r="AN20" s="25">
        <f>+D20+G20+J20+M20+P20+S20+V20+Y20+AB20+AE20+AH20+AK20</f>
        <v>0</v>
      </c>
      <c r="AO20" s="25">
        <f>+E20+H20+K20+N20+Q20+T20+W20+Z20+AC20+AF20+AI20+AL20</f>
        <v>2</v>
      </c>
      <c r="AP20" s="25">
        <f t="shared" si="16"/>
        <v>2</v>
      </c>
      <c r="AQ20" s="25" t="s">
        <v>27</v>
      </c>
      <c r="AR20" s="22"/>
      <c r="AS20" s="20"/>
    </row>
    <row r="21" spans="1:45" ht="14.25">
      <c r="A21" s="15"/>
      <c r="B21" s="22"/>
      <c r="C21" s="26" t="s">
        <v>118</v>
      </c>
      <c r="D21" s="21">
        <v>0</v>
      </c>
      <c r="E21" s="21">
        <v>0</v>
      </c>
      <c r="F21" s="21">
        <f t="shared" si="4"/>
        <v>0</v>
      </c>
      <c r="G21" s="21">
        <v>0</v>
      </c>
      <c r="H21" s="21">
        <v>0</v>
      </c>
      <c r="I21" s="21">
        <f t="shared" si="5"/>
        <v>0</v>
      </c>
      <c r="J21" s="21">
        <v>0</v>
      </c>
      <c r="K21" s="21">
        <v>0</v>
      </c>
      <c r="L21" s="21">
        <f t="shared" si="6"/>
        <v>0</v>
      </c>
      <c r="M21" s="21">
        <v>0</v>
      </c>
      <c r="N21" s="21">
        <v>0</v>
      </c>
      <c r="O21" s="21">
        <f t="shared" si="7"/>
        <v>0</v>
      </c>
      <c r="P21" s="21">
        <v>0</v>
      </c>
      <c r="Q21" s="21">
        <v>0</v>
      </c>
      <c r="R21" s="21">
        <f t="shared" si="8"/>
        <v>0</v>
      </c>
      <c r="S21" s="21">
        <v>0</v>
      </c>
      <c r="T21" s="21">
        <v>0</v>
      </c>
      <c r="U21" s="21">
        <f t="shared" si="9"/>
        <v>0</v>
      </c>
      <c r="V21" s="21">
        <v>0</v>
      </c>
      <c r="W21" s="21">
        <v>0</v>
      </c>
      <c r="X21" s="21">
        <f t="shared" si="10"/>
        <v>0</v>
      </c>
      <c r="Y21" s="21">
        <v>0</v>
      </c>
      <c r="Z21" s="21">
        <v>0</v>
      </c>
      <c r="AA21" s="21">
        <f t="shared" si="11"/>
        <v>0</v>
      </c>
      <c r="AB21" s="21">
        <v>0</v>
      </c>
      <c r="AC21" s="21">
        <v>0</v>
      </c>
      <c r="AD21" s="21">
        <f t="shared" si="12"/>
        <v>0</v>
      </c>
      <c r="AE21" s="21">
        <v>1</v>
      </c>
      <c r="AF21" s="21">
        <v>0</v>
      </c>
      <c r="AG21" s="21">
        <f t="shared" si="13"/>
        <v>1</v>
      </c>
      <c r="AH21" s="21">
        <v>0</v>
      </c>
      <c r="AI21" s="21">
        <v>0</v>
      </c>
      <c r="AJ21" s="21">
        <f t="shared" si="14"/>
        <v>0</v>
      </c>
      <c r="AK21" s="50">
        <v>0</v>
      </c>
      <c r="AL21" s="50">
        <v>0</v>
      </c>
      <c r="AM21" s="21">
        <f t="shared" si="15"/>
        <v>0</v>
      </c>
      <c r="AN21" s="21">
        <f>+D21+G21+J21+M21+P21+S21+V21+Y21+AB21+AE21+AH21+AK21</f>
        <v>1</v>
      </c>
      <c r="AO21" s="21">
        <f>+E21+H21+K21+N21+Q21+T21+W21+Z21+AC21+AF21+AI21+AL20</f>
        <v>0</v>
      </c>
      <c r="AP21" s="21">
        <f t="shared" si="16"/>
        <v>1</v>
      </c>
      <c r="AQ21" s="21" t="s">
        <v>119</v>
      </c>
      <c r="AR21" s="22"/>
      <c r="AS21" s="20"/>
    </row>
    <row r="22" spans="1:45" ht="14.25">
      <c r="A22" s="15"/>
      <c r="B22" s="66" t="s">
        <v>28</v>
      </c>
      <c r="C22" s="67"/>
      <c r="D22" s="19">
        <v>0</v>
      </c>
      <c r="E22" s="19">
        <v>1</v>
      </c>
      <c r="F22" s="19">
        <f t="shared" si="4"/>
        <v>1</v>
      </c>
      <c r="G22" s="19">
        <v>5</v>
      </c>
      <c r="H22" s="19">
        <v>0</v>
      </c>
      <c r="I22" s="19">
        <f t="shared" si="5"/>
        <v>5</v>
      </c>
      <c r="J22" s="19">
        <v>3</v>
      </c>
      <c r="K22" s="19">
        <v>3</v>
      </c>
      <c r="L22" s="19">
        <f t="shared" si="6"/>
        <v>6</v>
      </c>
      <c r="M22" s="19">
        <v>5</v>
      </c>
      <c r="N22" s="19">
        <v>3</v>
      </c>
      <c r="O22" s="19">
        <f t="shared" si="7"/>
        <v>8</v>
      </c>
      <c r="P22" s="19">
        <v>2</v>
      </c>
      <c r="Q22" s="19">
        <v>2</v>
      </c>
      <c r="R22" s="19">
        <f t="shared" si="8"/>
        <v>4</v>
      </c>
      <c r="S22" s="19">
        <v>1</v>
      </c>
      <c r="T22" s="19">
        <v>1</v>
      </c>
      <c r="U22" s="19">
        <f t="shared" si="9"/>
        <v>2</v>
      </c>
      <c r="V22" s="19">
        <v>2</v>
      </c>
      <c r="W22" s="19">
        <v>0</v>
      </c>
      <c r="X22" s="19">
        <f t="shared" si="10"/>
        <v>2</v>
      </c>
      <c r="Y22" s="19">
        <v>1</v>
      </c>
      <c r="Z22" s="19">
        <v>0</v>
      </c>
      <c r="AA22" s="19">
        <f t="shared" si="11"/>
        <v>1</v>
      </c>
      <c r="AB22" s="19">
        <v>1</v>
      </c>
      <c r="AC22" s="19">
        <v>0</v>
      </c>
      <c r="AD22" s="19">
        <f t="shared" si="12"/>
        <v>1</v>
      </c>
      <c r="AE22" s="19">
        <v>0</v>
      </c>
      <c r="AF22" s="19">
        <v>0</v>
      </c>
      <c r="AG22" s="19">
        <f t="shared" si="13"/>
        <v>0</v>
      </c>
      <c r="AH22" s="19">
        <v>2</v>
      </c>
      <c r="AI22" s="19">
        <v>0</v>
      </c>
      <c r="AJ22" s="19">
        <f t="shared" si="14"/>
        <v>2</v>
      </c>
      <c r="AK22" s="48">
        <v>1</v>
      </c>
      <c r="AL22" s="48">
        <v>0</v>
      </c>
      <c r="AM22" s="19">
        <f t="shared" si="15"/>
        <v>1</v>
      </c>
      <c r="AN22" s="19">
        <f>+D22+G22+J22+M22+P22+S22+V22+Y22+AB22+AE22+AH22+AK22</f>
        <v>23</v>
      </c>
      <c r="AO22" s="19">
        <f>+E22+H22+K22+N22+Q22+T22+W22+Z22+AC22+AF22+AI22+AL20</f>
        <v>10</v>
      </c>
      <c r="AP22" s="19">
        <f t="shared" si="16"/>
        <v>33</v>
      </c>
      <c r="AQ22" s="68" t="s">
        <v>29</v>
      </c>
      <c r="AR22" s="69"/>
      <c r="AS22" s="20"/>
    </row>
    <row r="23" spans="1:45" ht="14.25">
      <c r="A23" s="15"/>
      <c r="B23" s="66" t="s">
        <v>30</v>
      </c>
      <c r="C23" s="67"/>
      <c r="D23" s="25">
        <v>1</v>
      </c>
      <c r="E23" s="25">
        <v>0</v>
      </c>
      <c r="F23" s="25">
        <f t="shared" si="4"/>
        <v>1</v>
      </c>
      <c r="G23" s="25">
        <v>0</v>
      </c>
      <c r="H23" s="25">
        <v>0</v>
      </c>
      <c r="I23" s="25">
        <f t="shared" si="5"/>
        <v>0</v>
      </c>
      <c r="J23" s="25">
        <v>2</v>
      </c>
      <c r="K23" s="25">
        <v>0</v>
      </c>
      <c r="L23" s="25">
        <f t="shared" si="6"/>
        <v>2</v>
      </c>
      <c r="M23" s="25">
        <v>0</v>
      </c>
      <c r="N23" s="25">
        <v>0</v>
      </c>
      <c r="O23" s="25">
        <f t="shared" si="7"/>
        <v>0</v>
      </c>
      <c r="P23" s="25">
        <v>0</v>
      </c>
      <c r="Q23" s="25">
        <v>0</v>
      </c>
      <c r="R23" s="25">
        <f t="shared" si="8"/>
        <v>0</v>
      </c>
      <c r="S23" s="25">
        <v>0</v>
      </c>
      <c r="T23" s="25">
        <v>1</v>
      </c>
      <c r="U23" s="25">
        <f t="shared" si="9"/>
        <v>1</v>
      </c>
      <c r="V23" s="25">
        <v>0</v>
      </c>
      <c r="W23" s="25">
        <v>0</v>
      </c>
      <c r="X23" s="25">
        <f t="shared" si="10"/>
        <v>0</v>
      </c>
      <c r="Y23" s="25">
        <v>0</v>
      </c>
      <c r="Z23" s="25">
        <v>0</v>
      </c>
      <c r="AA23" s="25">
        <f t="shared" si="11"/>
        <v>0</v>
      </c>
      <c r="AB23" s="25">
        <v>0</v>
      </c>
      <c r="AC23" s="25">
        <v>0</v>
      </c>
      <c r="AD23" s="25">
        <f t="shared" si="12"/>
        <v>0</v>
      </c>
      <c r="AE23" s="25">
        <v>0</v>
      </c>
      <c r="AF23" s="25">
        <v>0</v>
      </c>
      <c r="AG23" s="25">
        <f t="shared" si="13"/>
        <v>0</v>
      </c>
      <c r="AH23" s="25">
        <v>0</v>
      </c>
      <c r="AI23" s="25">
        <v>0</v>
      </c>
      <c r="AJ23" s="25">
        <f t="shared" si="14"/>
        <v>0</v>
      </c>
      <c r="AK23" s="49">
        <v>0</v>
      </c>
      <c r="AL23" s="49">
        <v>0</v>
      </c>
      <c r="AM23" s="25">
        <f t="shared" si="15"/>
        <v>0</v>
      </c>
      <c r="AN23" s="25">
        <f>+D23+G23+J23+M23+P23+S23+V23+Y23+AB23+AE23+AH23+AK23</f>
        <v>3</v>
      </c>
      <c r="AO23" s="25">
        <f>+E23+H23+K23+N23+Q23+T23+W23+Z23+AC23+AF23+AI23+AL23</f>
        <v>1</v>
      </c>
      <c r="AP23" s="25">
        <f t="shared" si="16"/>
        <v>4</v>
      </c>
      <c r="AQ23" s="68" t="s">
        <v>31</v>
      </c>
      <c r="AR23" s="69"/>
      <c r="AS23" s="20"/>
    </row>
    <row r="24" spans="1:45" ht="14.25">
      <c r="A24" s="15"/>
      <c r="B24" s="61" t="s">
        <v>32</v>
      </c>
      <c r="C24" s="62"/>
      <c r="D24" s="21">
        <v>0</v>
      </c>
      <c r="E24" s="21">
        <v>0</v>
      </c>
      <c r="F24" s="21">
        <f t="shared" si="4"/>
        <v>0</v>
      </c>
      <c r="G24" s="21">
        <v>0</v>
      </c>
      <c r="H24" s="21">
        <v>0</v>
      </c>
      <c r="I24" s="21">
        <f t="shared" si="5"/>
        <v>0</v>
      </c>
      <c r="J24" s="21">
        <v>0</v>
      </c>
      <c r="K24" s="21">
        <v>0</v>
      </c>
      <c r="L24" s="21">
        <f t="shared" si="6"/>
        <v>0</v>
      </c>
      <c r="M24" s="21">
        <v>0</v>
      </c>
      <c r="N24" s="21">
        <v>0</v>
      </c>
      <c r="O24" s="21">
        <f t="shared" si="7"/>
        <v>0</v>
      </c>
      <c r="P24" s="21">
        <v>4</v>
      </c>
      <c r="Q24" s="21">
        <v>0</v>
      </c>
      <c r="R24" s="21">
        <f t="shared" si="8"/>
        <v>4</v>
      </c>
      <c r="S24" s="21">
        <v>1</v>
      </c>
      <c r="T24" s="21">
        <v>0</v>
      </c>
      <c r="U24" s="21">
        <f t="shared" si="9"/>
        <v>1</v>
      </c>
      <c r="V24" s="21">
        <v>3</v>
      </c>
      <c r="W24" s="21">
        <v>0</v>
      </c>
      <c r="X24" s="21">
        <f t="shared" si="10"/>
        <v>3</v>
      </c>
      <c r="Y24" s="21">
        <v>5</v>
      </c>
      <c r="Z24" s="21">
        <v>1</v>
      </c>
      <c r="AA24" s="21">
        <f t="shared" si="11"/>
        <v>6</v>
      </c>
      <c r="AB24" s="21">
        <v>4</v>
      </c>
      <c r="AC24" s="21">
        <v>1</v>
      </c>
      <c r="AD24" s="21">
        <f t="shared" si="12"/>
        <v>5</v>
      </c>
      <c r="AE24" s="21">
        <v>5</v>
      </c>
      <c r="AF24" s="21">
        <v>0</v>
      </c>
      <c r="AG24" s="21">
        <f t="shared" si="13"/>
        <v>5</v>
      </c>
      <c r="AH24" s="21">
        <v>0</v>
      </c>
      <c r="AI24" s="21">
        <v>0</v>
      </c>
      <c r="AJ24" s="21">
        <f t="shared" si="14"/>
        <v>0</v>
      </c>
      <c r="AK24" s="50">
        <v>0</v>
      </c>
      <c r="AL24" s="50">
        <v>0</v>
      </c>
      <c r="AM24" s="21">
        <f t="shared" si="15"/>
        <v>0</v>
      </c>
      <c r="AN24" s="21">
        <f>+D24+G24+J24+M24+P24+S24+V24+Y24+AB24+AE24+AH24+AK24</f>
        <v>22</v>
      </c>
      <c r="AO24" s="21">
        <f>+E24+H24+K24+N24+Q24+T24+W24+Z24+AC24+AF24+AI24+AL24</f>
        <v>2</v>
      </c>
      <c r="AP24" s="21">
        <f t="shared" si="16"/>
        <v>24</v>
      </c>
      <c r="AQ24" s="63" t="s">
        <v>33</v>
      </c>
      <c r="AR24" s="64"/>
      <c r="AS24" s="20"/>
    </row>
    <row r="25" spans="1:45" ht="14.2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20"/>
    </row>
    <row r="26" spans="1:45" ht="15">
      <c r="A26" s="80" t="s">
        <v>34</v>
      </c>
      <c r="B26" s="81"/>
      <c r="C26" s="82"/>
      <c r="D26" s="14">
        <f aca="true" t="shared" si="17" ref="D26:AP26">+D27+D28</f>
        <v>5</v>
      </c>
      <c r="E26" s="14">
        <f t="shared" si="17"/>
        <v>1</v>
      </c>
      <c r="F26" s="14">
        <f t="shared" si="17"/>
        <v>6</v>
      </c>
      <c r="G26" s="14">
        <f t="shared" si="17"/>
        <v>5</v>
      </c>
      <c r="H26" s="14">
        <f t="shared" si="17"/>
        <v>0</v>
      </c>
      <c r="I26" s="14">
        <f t="shared" si="17"/>
        <v>5</v>
      </c>
      <c r="J26" s="14">
        <f t="shared" si="17"/>
        <v>8</v>
      </c>
      <c r="K26" s="14">
        <f t="shared" si="17"/>
        <v>0</v>
      </c>
      <c r="L26" s="14">
        <f t="shared" si="17"/>
        <v>8</v>
      </c>
      <c r="M26" s="14">
        <f t="shared" si="17"/>
        <v>8</v>
      </c>
      <c r="N26" s="14">
        <f t="shared" si="17"/>
        <v>0</v>
      </c>
      <c r="O26" s="14">
        <f t="shared" si="17"/>
        <v>8</v>
      </c>
      <c r="P26" s="14">
        <f t="shared" si="17"/>
        <v>10</v>
      </c>
      <c r="Q26" s="14">
        <f t="shared" si="17"/>
        <v>1</v>
      </c>
      <c r="R26" s="14">
        <f t="shared" si="17"/>
        <v>11</v>
      </c>
      <c r="S26" s="14">
        <f t="shared" si="17"/>
        <v>8</v>
      </c>
      <c r="T26" s="14">
        <f t="shared" si="17"/>
        <v>0</v>
      </c>
      <c r="U26" s="14">
        <f t="shared" si="17"/>
        <v>8</v>
      </c>
      <c r="V26" s="14">
        <f t="shared" si="17"/>
        <v>11</v>
      </c>
      <c r="W26" s="14">
        <f t="shared" si="17"/>
        <v>0</v>
      </c>
      <c r="X26" s="14">
        <f t="shared" si="17"/>
        <v>11</v>
      </c>
      <c r="Y26" s="14">
        <f t="shared" si="17"/>
        <v>10</v>
      </c>
      <c r="Z26" s="14">
        <f t="shared" si="17"/>
        <v>0</v>
      </c>
      <c r="AA26" s="14">
        <f t="shared" si="17"/>
        <v>10</v>
      </c>
      <c r="AB26" s="14">
        <f t="shared" si="17"/>
        <v>11</v>
      </c>
      <c r="AC26" s="14">
        <f t="shared" si="17"/>
        <v>0</v>
      </c>
      <c r="AD26" s="14">
        <f t="shared" si="17"/>
        <v>11</v>
      </c>
      <c r="AE26" s="14">
        <f t="shared" si="17"/>
        <v>7</v>
      </c>
      <c r="AF26" s="14">
        <f t="shared" si="17"/>
        <v>0</v>
      </c>
      <c r="AG26" s="14">
        <f t="shared" si="17"/>
        <v>7</v>
      </c>
      <c r="AH26" s="14">
        <f>+AH27+AH28</f>
        <v>10</v>
      </c>
      <c r="AI26" s="14">
        <f>+AI27+AI28</f>
        <v>0</v>
      </c>
      <c r="AJ26" s="14">
        <f>+AJ27+AJ28</f>
        <v>10</v>
      </c>
      <c r="AK26" s="14">
        <f t="shared" si="17"/>
        <v>8</v>
      </c>
      <c r="AL26" s="14">
        <f>+AL27+AL28</f>
        <v>0</v>
      </c>
      <c r="AM26" s="14">
        <f>+AM27+AM28</f>
        <v>8</v>
      </c>
      <c r="AN26" s="14">
        <f>+AN27+AN28</f>
        <v>101</v>
      </c>
      <c r="AO26" s="14">
        <f t="shared" si="17"/>
        <v>2</v>
      </c>
      <c r="AP26" s="14">
        <f t="shared" si="17"/>
        <v>103</v>
      </c>
      <c r="AQ26" s="83" t="s">
        <v>35</v>
      </c>
      <c r="AR26" s="84"/>
      <c r="AS26" s="85"/>
    </row>
    <row r="27" spans="1:45" ht="14.25">
      <c r="A27" s="15"/>
      <c r="B27" s="70" t="s">
        <v>96</v>
      </c>
      <c r="C27" s="71"/>
      <c r="D27" s="19">
        <v>5</v>
      </c>
      <c r="E27" s="19">
        <v>0</v>
      </c>
      <c r="F27" s="19">
        <f>+D27+E27</f>
        <v>5</v>
      </c>
      <c r="G27" s="19">
        <v>5</v>
      </c>
      <c r="H27" s="19">
        <v>0</v>
      </c>
      <c r="I27" s="19">
        <f>+G27+H27</f>
        <v>5</v>
      </c>
      <c r="J27" s="19">
        <v>4</v>
      </c>
      <c r="K27" s="19">
        <v>0</v>
      </c>
      <c r="L27" s="19">
        <f>+J27+K27</f>
        <v>4</v>
      </c>
      <c r="M27" s="19">
        <v>5</v>
      </c>
      <c r="N27" s="19">
        <v>0</v>
      </c>
      <c r="O27" s="19">
        <f>+M27+N27</f>
        <v>5</v>
      </c>
      <c r="P27" s="19">
        <v>6</v>
      </c>
      <c r="Q27" s="19">
        <v>0</v>
      </c>
      <c r="R27" s="19">
        <f>+P27+Q27</f>
        <v>6</v>
      </c>
      <c r="S27" s="19">
        <v>6</v>
      </c>
      <c r="T27" s="19">
        <v>0</v>
      </c>
      <c r="U27" s="19">
        <f>+S27+T27</f>
        <v>6</v>
      </c>
      <c r="V27" s="19">
        <v>5</v>
      </c>
      <c r="W27" s="19">
        <v>0</v>
      </c>
      <c r="X27" s="19">
        <f>+V27+W27</f>
        <v>5</v>
      </c>
      <c r="Y27" s="19">
        <v>8</v>
      </c>
      <c r="Z27" s="19">
        <v>0</v>
      </c>
      <c r="AA27" s="19">
        <f>+Y27+Z27</f>
        <v>8</v>
      </c>
      <c r="AB27" s="19">
        <v>8</v>
      </c>
      <c r="AC27" s="19">
        <v>0</v>
      </c>
      <c r="AD27" s="19">
        <f>+AB27+AC27</f>
        <v>8</v>
      </c>
      <c r="AE27" s="19">
        <v>5</v>
      </c>
      <c r="AF27" s="19">
        <v>0</v>
      </c>
      <c r="AG27" s="19">
        <f>+AE27+AF27</f>
        <v>5</v>
      </c>
      <c r="AH27" s="19">
        <v>7</v>
      </c>
      <c r="AI27" s="19">
        <v>0</v>
      </c>
      <c r="AJ27" s="19">
        <f>+AH27+AI27</f>
        <v>7</v>
      </c>
      <c r="AK27" s="19">
        <v>6</v>
      </c>
      <c r="AL27" s="19">
        <v>0</v>
      </c>
      <c r="AM27" s="19">
        <f>+AK27+AL27</f>
        <v>6</v>
      </c>
      <c r="AN27" s="19">
        <f>+D27+G27+J27+M27+P27+S27+V27+Y27+AB27+AE27+AH27+AK27</f>
        <v>70</v>
      </c>
      <c r="AO27" s="19">
        <f>+E27+H27+K27+N27+Q27+T27+W27+Z27+AC27+AF27+AI27+AL27</f>
        <v>0</v>
      </c>
      <c r="AP27" s="19">
        <f>+AN27+AO27</f>
        <v>70</v>
      </c>
      <c r="AQ27" s="72" t="s">
        <v>97</v>
      </c>
      <c r="AR27" s="73"/>
      <c r="AS27" s="20"/>
    </row>
    <row r="28" spans="1:45" ht="14.25">
      <c r="A28" s="15"/>
      <c r="B28" s="61" t="s">
        <v>120</v>
      </c>
      <c r="C28" s="62"/>
      <c r="D28" s="21">
        <v>0</v>
      </c>
      <c r="E28" s="21">
        <v>1</v>
      </c>
      <c r="F28" s="21">
        <f>+D28+E28</f>
        <v>1</v>
      </c>
      <c r="G28" s="21">
        <v>0</v>
      </c>
      <c r="H28" s="21">
        <v>0</v>
      </c>
      <c r="I28" s="21">
        <f>+G28+H28</f>
        <v>0</v>
      </c>
      <c r="J28" s="21">
        <v>4</v>
      </c>
      <c r="K28" s="21">
        <v>0</v>
      </c>
      <c r="L28" s="21">
        <f>+J28+K28</f>
        <v>4</v>
      </c>
      <c r="M28" s="21">
        <v>3</v>
      </c>
      <c r="N28" s="21">
        <v>0</v>
      </c>
      <c r="O28" s="21">
        <f>+M28+N28</f>
        <v>3</v>
      </c>
      <c r="P28" s="21">
        <v>4</v>
      </c>
      <c r="Q28" s="21">
        <v>1</v>
      </c>
      <c r="R28" s="21">
        <f>+P28+Q28</f>
        <v>5</v>
      </c>
      <c r="S28" s="21">
        <v>2</v>
      </c>
      <c r="T28" s="21">
        <v>0</v>
      </c>
      <c r="U28" s="21">
        <f>+S28+T28</f>
        <v>2</v>
      </c>
      <c r="V28" s="21">
        <v>6</v>
      </c>
      <c r="W28" s="21">
        <v>0</v>
      </c>
      <c r="X28" s="21">
        <f>+V28+W28</f>
        <v>6</v>
      </c>
      <c r="Y28" s="21">
        <v>2</v>
      </c>
      <c r="Z28" s="21">
        <v>0</v>
      </c>
      <c r="AA28" s="21">
        <f>+Y28+Z28</f>
        <v>2</v>
      </c>
      <c r="AB28" s="21">
        <v>3</v>
      </c>
      <c r="AC28" s="21">
        <v>0</v>
      </c>
      <c r="AD28" s="21">
        <f>+AB28+AC28</f>
        <v>3</v>
      </c>
      <c r="AE28" s="21">
        <v>2</v>
      </c>
      <c r="AF28" s="21">
        <v>0</v>
      </c>
      <c r="AG28" s="21">
        <f>+AE28+AF28</f>
        <v>2</v>
      </c>
      <c r="AH28" s="21">
        <v>3</v>
      </c>
      <c r="AI28" s="21">
        <v>0</v>
      </c>
      <c r="AJ28" s="21">
        <f>+AH28+AI28</f>
        <v>3</v>
      </c>
      <c r="AK28" s="21">
        <v>2</v>
      </c>
      <c r="AL28" s="21">
        <v>0</v>
      </c>
      <c r="AM28" s="21">
        <f>+AK28+AL28</f>
        <v>2</v>
      </c>
      <c r="AN28" s="21">
        <f>+D28+G28+J28+M28+P28+S28+V28+Y28+AB28+AE28+AH28+AK28</f>
        <v>31</v>
      </c>
      <c r="AO28" s="21">
        <f>+E28+H28+K28+N28+Q28+T28+W28+Z28+AC28+AF28+AI28+AL28</f>
        <v>2</v>
      </c>
      <c r="AP28" s="21">
        <f>+AN28+AO28</f>
        <v>33</v>
      </c>
      <c r="AQ28" s="63" t="s">
        <v>36</v>
      </c>
      <c r="AR28" s="64"/>
      <c r="AS28" s="20"/>
    </row>
    <row r="29" spans="1:45" ht="14.2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20"/>
    </row>
    <row r="30" spans="1:45" ht="15">
      <c r="A30" s="80" t="s">
        <v>37</v>
      </c>
      <c r="B30" s="81"/>
      <c r="C30" s="82"/>
      <c r="D30" s="14">
        <f aca="true" t="shared" si="18" ref="D30:AP30">+D31+D32</f>
        <v>7</v>
      </c>
      <c r="E30" s="14">
        <f t="shared" si="18"/>
        <v>0</v>
      </c>
      <c r="F30" s="14">
        <f t="shared" si="18"/>
        <v>7</v>
      </c>
      <c r="G30" s="14">
        <f t="shared" si="18"/>
        <v>2</v>
      </c>
      <c r="H30" s="14">
        <f t="shared" si="18"/>
        <v>1</v>
      </c>
      <c r="I30" s="14">
        <f t="shared" si="18"/>
        <v>3</v>
      </c>
      <c r="J30" s="14">
        <f t="shared" si="18"/>
        <v>3</v>
      </c>
      <c r="K30" s="14">
        <f t="shared" si="18"/>
        <v>1</v>
      </c>
      <c r="L30" s="14">
        <f t="shared" si="18"/>
        <v>4</v>
      </c>
      <c r="M30" s="14">
        <f t="shared" si="18"/>
        <v>-14</v>
      </c>
      <c r="N30" s="14">
        <f t="shared" si="18"/>
        <v>13</v>
      </c>
      <c r="O30" s="14">
        <f t="shared" si="18"/>
        <v>-1</v>
      </c>
      <c r="P30" s="14">
        <f t="shared" si="18"/>
        <v>-6</v>
      </c>
      <c r="Q30" s="14">
        <f t="shared" si="18"/>
        <v>7</v>
      </c>
      <c r="R30" s="14">
        <f t="shared" si="18"/>
        <v>1</v>
      </c>
      <c r="S30" s="14">
        <f t="shared" si="18"/>
        <v>-8</v>
      </c>
      <c r="T30" s="14">
        <f t="shared" si="18"/>
        <v>4</v>
      </c>
      <c r="U30" s="14">
        <f t="shared" si="18"/>
        <v>-4</v>
      </c>
      <c r="V30" s="14">
        <f t="shared" si="18"/>
        <v>1</v>
      </c>
      <c r="W30" s="14">
        <f t="shared" si="18"/>
        <v>5</v>
      </c>
      <c r="X30" s="14">
        <f t="shared" si="18"/>
        <v>6</v>
      </c>
      <c r="Y30" s="14">
        <f t="shared" si="18"/>
        <v>6</v>
      </c>
      <c r="Z30" s="14">
        <f t="shared" si="18"/>
        <v>3</v>
      </c>
      <c r="AA30" s="14">
        <f t="shared" si="18"/>
        <v>9</v>
      </c>
      <c r="AB30" s="14">
        <f t="shared" si="18"/>
        <v>-9</v>
      </c>
      <c r="AC30" s="14">
        <f t="shared" si="18"/>
        <v>3</v>
      </c>
      <c r="AD30" s="14">
        <f t="shared" si="18"/>
        <v>-6</v>
      </c>
      <c r="AE30" s="14">
        <f t="shared" si="18"/>
        <v>-1</v>
      </c>
      <c r="AF30" s="14">
        <f t="shared" si="18"/>
        <v>3</v>
      </c>
      <c r="AG30" s="14">
        <f t="shared" si="18"/>
        <v>2</v>
      </c>
      <c r="AH30" s="14">
        <f t="shared" si="18"/>
        <v>5</v>
      </c>
      <c r="AI30" s="14">
        <f t="shared" si="18"/>
        <v>3</v>
      </c>
      <c r="AJ30" s="14">
        <f t="shared" si="18"/>
        <v>8</v>
      </c>
      <c r="AK30" s="14">
        <f t="shared" si="18"/>
        <v>-6</v>
      </c>
      <c r="AL30" s="14">
        <f t="shared" si="18"/>
        <v>3</v>
      </c>
      <c r="AM30" s="14">
        <f t="shared" si="18"/>
        <v>-3</v>
      </c>
      <c r="AN30" s="14">
        <f t="shared" si="18"/>
        <v>-20</v>
      </c>
      <c r="AO30" s="14">
        <f t="shared" si="18"/>
        <v>46</v>
      </c>
      <c r="AP30" s="14">
        <f t="shared" si="18"/>
        <v>26</v>
      </c>
      <c r="AQ30" s="83" t="s">
        <v>38</v>
      </c>
      <c r="AR30" s="84"/>
      <c r="AS30" s="85"/>
    </row>
    <row r="31" spans="1:45" ht="14.25">
      <c r="A31" s="15"/>
      <c r="B31" s="70" t="s">
        <v>101</v>
      </c>
      <c r="C31" s="71"/>
      <c r="D31" s="19">
        <v>0</v>
      </c>
      <c r="E31" s="19">
        <v>2</v>
      </c>
      <c r="F31" s="19">
        <f>+D31+E31</f>
        <v>2</v>
      </c>
      <c r="G31" s="19">
        <v>0</v>
      </c>
      <c r="H31" s="19">
        <v>1</v>
      </c>
      <c r="I31" s="19">
        <f>+G31+H31</f>
        <v>1</v>
      </c>
      <c r="J31" s="19">
        <v>0</v>
      </c>
      <c r="K31" s="19">
        <v>1</v>
      </c>
      <c r="L31" s="19">
        <f>+J31+K31</f>
        <v>1</v>
      </c>
      <c r="M31" s="19">
        <v>2</v>
      </c>
      <c r="N31" s="19">
        <v>3</v>
      </c>
      <c r="O31" s="19">
        <f>+M31+N31</f>
        <v>5</v>
      </c>
      <c r="P31" s="19">
        <v>-1</v>
      </c>
      <c r="Q31" s="19">
        <v>2</v>
      </c>
      <c r="R31" s="19">
        <f>+P31+Q31</f>
        <v>1</v>
      </c>
      <c r="S31" s="19">
        <v>-11</v>
      </c>
      <c r="T31" s="19">
        <v>3</v>
      </c>
      <c r="U31" s="19">
        <f>+S31+T31</f>
        <v>-8</v>
      </c>
      <c r="V31" s="19">
        <v>1</v>
      </c>
      <c r="W31" s="19">
        <v>2</v>
      </c>
      <c r="X31" s="19">
        <f>+V31+W31</f>
        <v>3</v>
      </c>
      <c r="Y31" s="19">
        <v>5</v>
      </c>
      <c r="Z31" s="19">
        <v>1</v>
      </c>
      <c r="AA31" s="19">
        <f>+Y31+Z31</f>
        <v>6</v>
      </c>
      <c r="AB31" s="19">
        <v>-8</v>
      </c>
      <c r="AC31" s="19">
        <v>2</v>
      </c>
      <c r="AD31" s="19">
        <f>+AB31+AC31</f>
        <v>-6</v>
      </c>
      <c r="AE31" s="19">
        <v>0</v>
      </c>
      <c r="AF31" s="19">
        <v>2</v>
      </c>
      <c r="AG31" s="19">
        <f>+AE31+AF31</f>
        <v>2</v>
      </c>
      <c r="AH31" s="19">
        <v>3</v>
      </c>
      <c r="AI31" s="19">
        <v>3</v>
      </c>
      <c r="AJ31" s="19">
        <f>+AH31+AI31</f>
        <v>6</v>
      </c>
      <c r="AK31" s="19">
        <v>-6</v>
      </c>
      <c r="AL31" s="19">
        <v>2</v>
      </c>
      <c r="AM31" s="19">
        <f>+AK31+AL31</f>
        <v>-4</v>
      </c>
      <c r="AN31" s="19">
        <f>+D31+G31+J31+M31+P31+S31+V31+Y31+AB31+AE31+AH31+AK31</f>
        <v>-15</v>
      </c>
      <c r="AO31" s="19">
        <f>+E31+H31+K31+N31+Q31+T31+W31+Z31+AC31+AF31+AI31+AL31</f>
        <v>24</v>
      </c>
      <c r="AP31" s="19">
        <f>+AN31+AO31</f>
        <v>9</v>
      </c>
      <c r="AQ31" s="70" t="s">
        <v>102</v>
      </c>
      <c r="AR31" s="71"/>
      <c r="AS31" s="20"/>
    </row>
    <row r="32" spans="1:45" ht="14.25">
      <c r="A32" s="15"/>
      <c r="B32" s="61" t="s">
        <v>39</v>
      </c>
      <c r="C32" s="62"/>
      <c r="D32" s="21">
        <v>7</v>
      </c>
      <c r="E32" s="21">
        <v>-2</v>
      </c>
      <c r="F32" s="21">
        <f>+D32+E32</f>
        <v>5</v>
      </c>
      <c r="G32" s="21">
        <v>2</v>
      </c>
      <c r="H32" s="21">
        <v>0</v>
      </c>
      <c r="I32" s="21">
        <f>+G32+H32</f>
        <v>2</v>
      </c>
      <c r="J32" s="21">
        <v>3</v>
      </c>
      <c r="K32" s="21">
        <v>0</v>
      </c>
      <c r="L32" s="21">
        <f>+J32+K32</f>
        <v>3</v>
      </c>
      <c r="M32" s="21">
        <v>-16</v>
      </c>
      <c r="N32" s="21">
        <v>10</v>
      </c>
      <c r="O32" s="21">
        <f>+M32+N32</f>
        <v>-6</v>
      </c>
      <c r="P32" s="21">
        <v>-5</v>
      </c>
      <c r="Q32" s="21">
        <v>5</v>
      </c>
      <c r="R32" s="21">
        <f>+P32+Q32</f>
        <v>0</v>
      </c>
      <c r="S32" s="21">
        <v>3</v>
      </c>
      <c r="T32" s="21">
        <v>1</v>
      </c>
      <c r="U32" s="21">
        <f>+S32+T32</f>
        <v>4</v>
      </c>
      <c r="V32" s="21">
        <v>0</v>
      </c>
      <c r="W32" s="21">
        <v>3</v>
      </c>
      <c r="X32" s="21">
        <f>+V32+W32</f>
        <v>3</v>
      </c>
      <c r="Y32" s="21">
        <v>1</v>
      </c>
      <c r="Z32" s="21">
        <v>2</v>
      </c>
      <c r="AA32" s="21">
        <f>+Y32+Z32</f>
        <v>3</v>
      </c>
      <c r="AB32" s="21">
        <v>-1</v>
      </c>
      <c r="AC32" s="21">
        <v>1</v>
      </c>
      <c r="AD32" s="21">
        <f>+AB32+AC32</f>
        <v>0</v>
      </c>
      <c r="AE32" s="21">
        <v>-1</v>
      </c>
      <c r="AF32" s="21">
        <v>1</v>
      </c>
      <c r="AG32" s="21">
        <f>+AE32+AF32</f>
        <v>0</v>
      </c>
      <c r="AH32" s="21">
        <v>2</v>
      </c>
      <c r="AI32" s="21">
        <v>0</v>
      </c>
      <c r="AJ32" s="21">
        <f>+AH32+AI32</f>
        <v>2</v>
      </c>
      <c r="AK32" s="21">
        <v>0</v>
      </c>
      <c r="AL32" s="21">
        <v>1</v>
      </c>
      <c r="AM32" s="21">
        <f>+AK32+AL32</f>
        <v>1</v>
      </c>
      <c r="AN32" s="21">
        <f>+D32+G32+J32+M32+P32+S32+V32+Y32+AB32+AE32+AH32+AK32</f>
        <v>-5</v>
      </c>
      <c r="AO32" s="21">
        <f>+E32+H32+K32+N32+Q32+T32+W32+Z32+AC32+AF32+AI32+AL32</f>
        <v>22</v>
      </c>
      <c r="AP32" s="21">
        <f>+AN32+AO32</f>
        <v>17</v>
      </c>
      <c r="AQ32" s="63" t="s">
        <v>40</v>
      </c>
      <c r="AR32" s="64"/>
      <c r="AS32" s="20"/>
    </row>
    <row r="33" spans="1:45" ht="12.75" customHeight="1">
      <c r="A33" s="93"/>
      <c r="B33" s="94"/>
      <c r="C33" s="94"/>
      <c r="D33" s="87" t="s">
        <v>41</v>
      </c>
      <c r="E33" s="87"/>
      <c r="F33" s="87"/>
      <c r="G33" s="87" t="s">
        <v>79</v>
      </c>
      <c r="H33" s="87"/>
      <c r="I33" s="87"/>
      <c r="J33" s="87" t="s">
        <v>42</v>
      </c>
      <c r="K33" s="87"/>
      <c r="L33" s="87"/>
      <c r="M33" s="87" t="s">
        <v>80</v>
      </c>
      <c r="N33" s="87"/>
      <c r="O33" s="87"/>
      <c r="P33" s="87" t="s">
        <v>81</v>
      </c>
      <c r="Q33" s="87"/>
      <c r="R33" s="87"/>
      <c r="S33" s="87" t="s">
        <v>43</v>
      </c>
      <c r="T33" s="87"/>
      <c r="U33" s="87"/>
      <c r="V33" s="87" t="s">
        <v>82</v>
      </c>
      <c r="W33" s="87"/>
      <c r="X33" s="87"/>
      <c r="Y33" s="87" t="s">
        <v>44</v>
      </c>
      <c r="Z33" s="87"/>
      <c r="AA33" s="87"/>
      <c r="AB33" s="87" t="s">
        <v>83</v>
      </c>
      <c r="AC33" s="87"/>
      <c r="AD33" s="87"/>
      <c r="AE33" s="87" t="s">
        <v>78</v>
      </c>
      <c r="AF33" s="87"/>
      <c r="AG33" s="87"/>
      <c r="AH33" s="86" t="s">
        <v>107</v>
      </c>
      <c r="AI33" s="87"/>
      <c r="AJ33" s="87"/>
      <c r="AK33" s="86" t="s">
        <v>108</v>
      </c>
      <c r="AL33" s="87"/>
      <c r="AM33" s="87"/>
      <c r="AN33" s="86" t="s">
        <v>108</v>
      </c>
      <c r="AO33" s="87"/>
      <c r="AP33" s="87"/>
      <c r="AQ33" s="88"/>
      <c r="AR33" s="88"/>
      <c r="AS33" s="89"/>
    </row>
    <row r="34" spans="1:45" ht="15">
      <c r="A34" s="90" t="s">
        <v>45</v>
      </c>
      <c r="B34" s="91"/>
      <c r="C34" s="92"/>
      <c r="D34" s="14">
        <f>+D11+D13-D17-D26-D30</f>
        <v>524</v>
      </c>
      <c r="E34" s="14">
        <f aca="true" t="shared" si="19" ref="E34:AP34">+E11+E13-E17-E26-E30</f>
        <v>16</v>
      </c>
      <c r="F34" s="14">
        <f t="shared" si="19"/>
        <v>540</v>
      </c>
      <c r="G34" s="14">
        <f t="shared" si="19"/>
        <v>1272</v>
      </c>
      <c r="H34" s="14">
        <f t="shared" si="19"/>
        <v>20</v>
      </c>
      <c r="I34" s="14">
        <f t="shared" si="19"/>
        <v>1292</v>
      </c>
      <c r="J34" s="14">
        <f t="shared" si="19"/>
        <v>1911</v>
      </c>
      <c r="K34" s="14">
        <f t="shared" si="19"/>
        <v>53</v>
      </c>
      <c r="L34" s="14">
        <f t="shared" si="19"/>
        <v>1964</v>
      </c>
      <c r="M34" s="14">
        <f t="shared" si="19"/>
        <v>2015</v>
      </c>
      <c r="N34" s="14">
        <f t="shared" si="19"/>
        <v>53</v>
      </c>
      <c r="O34" s="14">
        <f t="shared" si="19"/>
        <v>2068</v>
      </c>
      <c r="P34" s="14">
        <f t="shared" si="19"/>
        <v>1857</v>
      </c>
      <c r="Q34" s="14">
        <f t="shared" si="19"/>
        <v>48</v>
      </c>
      <c r="R34" s="14">
        <f t="shared" si="19"/>
        <v>1905</v>
      </c>
      <c r="S34" s="14">
        <f t="shared" si="19"/>
        <v>1708</v>
      </c>
      <c r="T34" s="14">
        <f t="shared" si="19"/>
        <v>43</v>
      </c>
      <c r="U34" s="14">
        <f t="shared" si="19"/>
        <v>1751</v>
      </c>
      <c r="V34" s="14">
        <f t="shared" si="19"/>
        <v>1518</v>
      </c>
      <c r="W34" s="14">
        <f t="shared" si="19"/>
        <v>38</v>
      </c>
      <c r="X34" s="14">
        <f t="shared" si="19"/>
        <v>1556</v>
      </c>
      <c r="Y34" s="14">
        <f t="shared" si="19"/>
        <v>1329</v>
      </c>
      <c r="Z34" s="14">
        <f t="shared" si="19"/>
        <v>34</v>
      </c>
      <c r="AA34" s="14">
        <f t="shared" si="19"/>
        <v>1363</v>
      </c>
      <c r="AB34" s="14">
        <f t="shared" si="19"/>
        <v>1105</v>
      </c>
      <c r="AC34" s="14">
        <f t="shared" si="19"/>
        <v>30</v>
      </c>
      <c r="AD34" s="14">
        <f t="shared" si="19"/>
        <v>1135</v>
      </c>
      <c r="AE34" s="14">
        <f t="shared" si="19"/>
        <v>911</v>
      </c>
      <c r="AF34" s="14">
        <f t="shared" si="19"/>
        <v>27</v>
      </c>
      <c r="AG34" s="14">
        <f t="shared" si="19"/>
        <v>938</v>
      </c>
      <c r="AH34" s="14">
        <f t="shared" si="19"/>
        <v>727</v>
      </c>
      <c r="AI34" s="14">
        <f t="shared" si="19"/>
        <v>24</v>
      </c>
      <c r="AJ34" s="14">
        <f t="shared" si="19"/>
        <v>751</v>
      </c>
      <c r="AK34" s="14">
        <f t="shared" si="19"/>
        <v>530</v>
      </c>
      <c r="AL34" s="14">
        <f t="shared" si="19"/>
        <v>21</v>
      </c>
      <c r="AM34" s="14">
        <f t="shared" si="19"/>
        <v>551</v>
      </c>
      <c r="AN34" s="14">
        <f t="shared" si="19"/>
        <v>530</v>
      </c>
      <c r="AO34" s="14">
        <f t="shared" si="19"/>
        <v>21</v>
      </c>
      <c r="AP34" s="14">
        <f t="shared" si="19"/>
        <v>551</v>
      </c>
      <c r="AQ34" s="83" t="s">
        <v>46</v>
      </c>
      <c r="AR34" s="84"/>
      <c r="AS34" s="85"/>
    </row>
    <row r="35" spans="1:45" ht="14.25">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20"/>
    </row>
    <row r="36" spans="1:45" ht="15">
      <c r="A36" s="80" t="s">
        <v>104</v>
      </c>
      <c r="B36" s="81"/>
      <c r="C36" s="82"/>
      <c r="D36" s="14">
        <f aca="true" t="shared" si="20" ref="D36:AP36">+D37+D38</f>
        <v>524</v>
      </c>
      <c r="E36" s="14">
        <f t="shared" si="20"/>
        <v>16</v>
      </c>
      <c r="F36" s="14">
        <f t="shared" si="20"/>
        <v>540</v>
      </c>
      <c r="G36" s="14">
        <f t="shared" si="20"/>
        <v>1272</v>
      </c>
      <c r="H36" s="14">
        <f t="shared" si="20"/>
        <v>20</v>
      </c>
      <c r="I36" s="14">
        <f t="shared" si="20"/>
        <v>1292</v>
      </c>
      <c r="J36" s="14">
        <f t="shared" si="20"/>
        <v>1911</v>
      </c>
      <c r="K36" s="14">
        <f t="shared" si="20"/>
        <v>53</v>
      </c>
      <c r="L36" s="14">
        <f t="shared" si="20"/>
        <v>1964</v>
      </c>
      <c r="M36" s="14">
        <f t="shared" si="20"/>
        <v>2015</v>
      </c>
      <c r="N36" s="14">
        <f t="shared" si="20"/>
        <v>53</v>
      </c>
      <c r="O36" s="14">
        <f t="shared" si="20"/>
        <v>2068</v>
      </c>
      <c r="P36" s="14">
        <f t="shared" si="20"/>
        <v>1857</v>
      </c>
      <c r="Q36" s="14">
        <f t="shared" si="20"/>
        <v>48</v>
      </c>
      <c r="R36" s="14">
        <f t="shared" si="20"/>
        <v>1905</v>
      </c>
      <c r="S36" s="14">
        <f t="shared" si="20"/>
        <v>1708</v>
      </c>
      <c r="T36" s="14">
        <f t="shared" si="20"/>
        <v>43</v>
      </c>
      <c r="U36" s="14">
        <f t="shared" si="20"/>
        <v>1751</v>
      </c>
      <c r="V36" s="14">
        <f t="shared" si="20"/>
        <v>1518</v>
      </c>
      <c r="W36" s="14">
        <f t="shared" si="20"/>
        <v>38</v>
      </c>
      <c r="X36" s="14">
        <f t="shared" si="20"/>
        <v>1556</v>
      </c>
      <c r="Y36" s="14">
        <f t="shared" si="20"/>
        <v>1329</v>
      </c>
      <c r="Z36" s="14">
        <f t="shared" si="20"/>
        <v>34</v>
      </c>
      <c r="AA36" s="14">
        <f t="shared" si="20"/>
        <v>1363</v>
      </c>
      <c r="AB36" s="14">
        <f t="shared" si="20"/>
        <v>1105</v>
      </c>
      <c r="AC36" s="14">
        <f t="shared" si="20"/>
        <v>30</v>
      </c>
      <c r="AD36" s="14">
        <f t="shared" si="20"/>
        <v>1135</v>
      </c>
      <c r="AE36" s="14">
        <f t="shared" si="20"/>
        <v>911</v>
      </c>
      <c r="AF36" s="14">
        <f t="shared" si="20"/>
        <v>27</v>
      </c>
      <c r="AG36" s="14">
        <f t="shared" si="20"/>
        <v>938</v>
      </c>
      <c r="AH36" s="14">
        <f t="shared" si="20"/>
        <v>727</v>
      </c>
      <c r="AI36" s="14">
        <f t="shared" si="20"/>
        <v>24</v>
      </c>
      <c r="AJ36" s="14">
        <f t="shared" si="20"/>
        <v>751</v>
      </c>
      <c r="AK36" s="14">
        <f>+AK37+AK38</f>
        <v>530</v>
      </c>
      <c r="AL36" s="14">
        <f>+AL37+AL38</f>
        <v>21</v>
      </c>
      <c r="AM36" s="14">
        <f t="shared" si="20"/>
        <v>551</v>
      </c>
      <c r="AN36" s="14">
        <f t="shared" si="20"/>
        <v>530</v>
      </c>
      <c r="AO36" s="14">
        <f t="shared" si="20"/>
        <v>21</v>
      </c>
      <c r="AP36" s="14">
        <f t="shared" si="20"/>
        <v>551</v>
      </c>
      <c r="AQ36" s="83" t="s">
        <v>103</v>
      </c>
      <c r="AR36" s="84"/>
      <c r="AS36" s="85"/>
    </row>
    <row r="37" spans="1:45" ht="14.25">
      <c r="A37" s="15"/>
      <c r="B37" s="70" t="s">
        <v>47</v>
      </c>
      <c r="C37" s="71"/>
      <c r="D37" s="19">
        <v>325</v>
      </c>
      <c r="E37" s="19">
        <v>16</v>
      </c>
      <c r="F37" s="19">
        <f>+D37+E37</f>
        <v>341</v>
      </c>
      <c r="G37" s="19">
        <v>1025</v>
      </c>
      <c r="H37" s="19">
        <v>19</v>
      </c>
      <c r="I37" s="19">
        <f>+G37+H37</f>
        <v>1044</v>
      </c>
      <c r="J37" s="19">
        <v>1662</v>
      </c>
      <c r="K37" s="19">
        <v>53</v>
      </c>
      <c r="L37" s="19">
        <f>+J37+K37</f>
        <v>1715</v>
      </c>
      <c r="M37" s="19">
        <v>1762</v>
      </c>
      <c r="N37" s="19">
        <v>53</v>
      </c>
      <c r="O37" s="19">
        <f>+M37+N37</f>
        <v>1815</v>
      </c>
      <c r="P37" s="19">
        <v>1576</v>
      </c>
      <c r="Q37" s="19">
        <v>47</v>
      </c>
      <c r="R37" s="19">
        <f>+P37+Q37</f>
        <v>1623</v>
      </c>
      <c r="S37" s="19">
        <v>1434</v>
      </c>
      <c r="T37" s="19">
        <v>43</v>
      </c>
      <c r="U37" s="19">
        <f>+S37+T37</f>
        <v>1477</v>
      </c>
      <c r="V37" s="19">
        <v>1282</v>
      </c>
      <c r="W37" s="19">
        <v>38</v>
      </c>
      <c r="X37" s="19">
        <f>+V37+W37</f>
        <v>1320</v>
      </c>
      <c r="Y37" s="19">
        <v>1095</v>
      </c>
      <c r="Z37" s="19">
        <v>34</v>
      </c>
      <c r="AA37" s="19">
        <f>+Y37+Z37</f>
        <v>1129</v>
      </c>
      <c r="AB37" s="19">
        <v>876</v>
      </c>
      <c r="AC37" s="19">
        <v>30</v>
      </c>
      <c r="AD37" s="19">
        <f>+AB37+AC37</f>
        <v>906</v>
      </c>
      <c r="AE37" s="19">
        <v>716</v>
      </c>
      <c r="AF37" s="19">
        <v>27</v>
      </c>
      <c r="AG37" s="19">
        <f>+AE37+AF37</f>
        <v>743</v>
      </c>
      <c r="AH37" s="19">
        <v>510</v>
      </c>
      <c r="AI37" s="19">
        <v>24</v>
      </c>
      <c r="AJ37" s="19">
        <f>+AH37+AI37</f>
        <v>534</v>
      </c>
      <c r="AK37" s="19">
        <v>305</v>
      </c>
      <c r="AL37" s="19">
        <v>21</v>
      </c>
      <c r="AM37" s="19">
        <f>+AK37+AL37</f>
        <v>326</v>
      </c>
      <c r="AN37" s="19">
        <f>+AK37</f>
        <v>305</v>
      </c>
      <c r="AO37" s="19">
        <f>+AL37</f>
        <v>21</v>
      </c>
      <c r="AP37" s="19">
        <f>+AN37+AO37</f>
        <v>326</v>
      </c>
      <c r="AQ37" s="72" t="s">
        <v>48</v>
      </c>
      <c r="AR37" s="73"/>
      <c r="AS37" s="20"/>
    </row>
    <row r="38" spans="1:45" ht="14.25">
      <c r="A38" s="15"/>
      <c r="B38" s="61" t="s">
        <v>49</v>
      </c>
      <c r="C38" s="62"/>
      <c r="D38" s="21">
        <v>199</v>
      </c>
      <c r="E38" s="21">
        <v>0</v>
      </c>
      <c r="F38" s="21">
        <f>+D38+E38</f>
        <v>199</v>
      </c>
      <c r="G38" s="21">
        <v>247</v>
      </c>
      <c r="H38" s="21">
        <v>1</v>
      </c>
      <c r="I38" s="21">
        <f>+G38+H38</f>
        <v>248</v>
      </c>
      <c r="J38" s="21">
        <v>249</v>
      </c>
      <c r="K38" s="21">
        <v>0</v>
      </c>
      <c r="L38" s="21">
        <f>+J38+K38</f>
        <v>249</v>
      </c>
      <c r="M38" s="21">
        <v>253</v>
      </c>
      <c r="N38" s="21">
        <v>0</v>
      </c>
      <c r="O38" s="21">
        <f>+M38+N38</f>
        <v>253</v>
      </c>
      <c r="P38" s="21">
        <v>281</v>
      </c>
      <c r="Q38" s="21">
        <v>1</v>
      </c>
      <c r="R38" s="21">
        <f>+P38+Q38</f>
        <v>282</v>
      </c>
      <c r="S38" s="21">
        <v>274</v>
      </c>
      <c r="T38" s="21">
        <v>0</v>
      </c>
      <c r="U38" s="21">
        <f>+S38+T38</f>
        <v>274</v>
      </c>
      <c r="V38" s="21">
        <v>236</v>
      </c>
      <c r="W38" s="21">
        <v>0</v>
      </c>
      <c r="X38" s="21">
        <f>+V38+W38</f>
        <v>236</v>
      </c>
      <c r="Y38" s="21">
        <v>234</v>
      </c>
      <c r="Z38" s="21">
        <v>0</v>
      </c>
      <c r="AA38" s="21">
        <f>+Y38+Z38</f>
        <v>234</v>
      </c>
      <c r="AB38" s="21">
        <v>229</v>
      </c>
      <c r="AC38" s="21">
        <v>0</v>
      </c>
      <c r="AD38" s="21">
        <f>+AB38+AC38</f>
        <v>229</v>
      </c>
      <c r="AE38" s="21">
        <v>195</v>
      </c>
      <c r="AF38" s="21">
        <v>0</v>
      </c>
      <c r="AG38" s="21">
        <f>+AE38+AF38</f>
        <v>195</v>
      </c>
      <c r="AH38" s="21">
        <v>217</v>
      </c>
      <c r="AI38" s="21">
        <v>0</v>
      </c>
      <c r="AJ38" s="21">
        <f>+AH38+AI38</f>
        <v>217</v>
      </c>
      <c r="AK38" s="21">
        <v>225</v>
      </c>
      <c r="AL38" s="21">
        <v>0</v>
      </c>
      <c r="AM38" s="21">
        <f>+AK38+AL38</f>
        <v>225</v>
      </c>
      <c r="AN38" s="21">
        <f>+AK38</f>
        <v>225</v>
      </c>
      <c r="AO38" s="21">
        <f>+AL38</f>
        <v>0</v>
      </c>
      <c r="AP38" s="21">
        <f>+AN38+AO38</f>
        <v>225</v>
      </c>
      <c r="AQ38" s="63" t="s">
        <v>50</v>
      </c>
      <c r="AR38" s="64"/>
      <c r="AS38" s="20"/>
    </row>
    <row r="39" spans="1:45" ht="6"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row>
    <row r="40" spans="1:45" ht="30.75" customHeight="1">
      <c r="A40" s="74" t="s">
        <v>51</v>
      </c>
      <c r="B40" s="75"/>
      <c r="C40" s="76"/>
      <c r="D40" s="27"/>
      <c r="E40" s="28"/>
      <c r="F40" s="29"/>
      <c r="G40" s="27"/>
      <c r="H40" s="28"/>
      <c r="I40" s="29"/>
      <c r="J40" s="27"/>
      <c r="K40" s="28"/>
      <c r="L40" s="29"/>
      <c r="M40" s="27"/>
      <c r="N40" s="28"/>
      <c r="O40" s="29"/>
      <c r="P40" s="27"/>
      <c r="Q40" s="28"/>
      <c r="R40" s="29"/>
      <c r="S40" s="27"/>
      <c r="T40" s="28"/>
      <c r="U40" s="29"/>
      <c r="V40" s="27"/>
      <c r="W40" s="28"/>
      <c r="X40" s="29"/>
      <c r="Y40" s="27"/>
      <c r="Z40" s="28"/>
      <c r="AA40" s="29"/>
      <c r="AB40" s="27"/>
      <c r="AC40" s="28"/>
      <c r="AD40" s="29"/>
      <c r="AE40" s="27"/>
      <c r="AF40" s="28"/>
      <c r="AG40" s="29"/>
      <c r="AH40" s="27"/>
      <c r="AI40" s="28"/>
      <c r="AJ40" s="29"/>
      <c r="AK40" s="28"/>
      <c r="AL40" s="28"/>
      <c r="AM40" s="28"/>
      <c r="AN40" s="27"/>
      <c r="AO40" s="28"/>
      <c r="AP40" s="29"/>
      <c r="AQ40" s="77" t="s">
        <v>52</v>
      </c>
      <c r="AR40" s="78"/>
      <c r="AS40" s="79"/>
    </row>
    <row r="41" spans="1:45" ht="14.25">
      <c r="A41" s="22"/>
      <c r="B41" s="70" t="s">
        <v>53</v>
      </c>
      <c r="C41" s="71"/>
      <c r="D41" s="51">
        <v>29</v>
      </c>
      <c r="E41" s="51">
        <v>0</v>
      </c>
      <c r="F41" s="51">
        <f>+D41+E41</f>
        <v>29</v>
      </c>
      <c r="G41" s="51">
        <f>+D45</f>
        <v>22</v>
      </c>
      <c r="H41" s="51">
        <f>+E45</f>
        <v>0</v>
      </c>
      <c r="I41" s="51">
        <f>+G41+H41</f>
        <v>22</v>
      </c>
      <c r="J41" s="51">
        <f>+G45</f>
        <v>11</v>
      </c>
      <c r="K41" s="51">
        <f>+H45</f>
        <v>0</v>
      </c>
      <c r="L41" s="51">
        <f>+J41+K41</f>
        <v>11</v>
      </c>
      <c r="M41" s="51">
        <f>+J45</f>
        <v>2</v>
      </c>
      <c r="N41" s="51">
        <f>+K45</f>
        <v>0</v>
      </c>
      <c r="O41" s="51">
        <f>+M41+N41</f>
        <v>2</v>
      </c>
      <c r="P41" s="51">
        <f>+M45</f>
        <v>14</v>
      </c>
      <c r="Q41" s="51">
        <f>+N45</f>
        <v>0</v>
      </c>
      <c r="R41" s="51">
        <f>+P41+Q41</f>
        <v>14</v>
      </c>
      <c r="S41" s="51">
        <f>+P45</f>
        <v>15</v>
      </c>
      <c r="T41" s="51">
        <f>+Q45</f>
        <v>0</v>
      </c>
      <c r="U41" s="51">
        <f>+S41+T41</f>
        <v>15</v>
      </c>
      <c r="V41" s="51">
        <f>+S45</f>
        <v>3</v>
      </c>
      <c r="W41" s="51">
        <f>+T45</f>
        <v>0</v>
      </c>
      <c r="X41" s="51">
        <f>+V41+W41</f>
        <v>3</v>
      </c>
      <c r="Y41" s="51">
        <f>+V45</f>
        <v>3</v>
      </c>
      <c r="Z41" s="51">
        <f>+W45</f>
        <v>0</v>
      </c>
      <c r="AA41" s="51">
        <f>+Y41+Z41</f>
        <v>3</v>
      </c>
      <c r="AB41" s="51">
        <f>+Y45</f>
        <v>1</v>
      </c>
      <c r="AC41" s="51">
        <f>+Z45</f>
        <v>0</v>
      </c>
      <c r="AD41" s="51">
        <f>+AB41+AC41</f>
        <v>1</v>
      </c>
      <c r="AE41" s="51">
        <f>+AB45</f>
        <v>30</v>
      </c>
      <c r="AF41" s="51">
        <f>+AC45</f>
        <v>0</v>
      </c>
      <c r="AG41" s="51">
        <f>+AE41+AF41</f>
        <v>30</v>
      </c>
      <c r="AH41" s="52">
        <f>+AE45</f>
        <v>33</v>
      </c>
      <c r="AI41" s="51">
        <f>+AF45</f>
        <v>0</v>
      </c>
      <c r="AJ41" s="53">
        <f>+AH41+AI41</f>
        <v>33</v>
      </c>
      <c r="AK41" s="52">
        <f>+AH45</f>
        <v>14</v>
      </c>
      <c r="AL41" s="51">
        <f>+AI45</f>
        <v>0</v>
      </c>
      <c r="AM41" s="53">
        <f>+AK41+AL41</f>
        <v>14</v>
      </c>
      <c r="AN41" s="51">
        <f>+D41</f>
        <v>29</v>
      </c>
      <c r="AO41" s="51">
        <f>+E41</f>
        <v>0</v>
      </c>
      <c r="AP41" s="51">
        <f>+AN41+AO41</f>
        <v>29</v>
      </c>
      <c r="AQ41" s="72" t="s">
        <v>54</v>
      </c>
      <c r="AR41" s="73"/>
      <c r="AS41" s="22"/>
    </row>
    <row r="42" spans="1:45" ht="14.25">
      <c r="A42" s="22"/>
      <c r="B42" s="66" t="s">
        <v>55</v>
      </c>
      <c r="C42" s="67"/>
      <c r="D42" s="54">
        <v>17</v>
      </c>
      <c r="E42" s="54">
        <v>0</v>
      </c>
      <c r="F42" s="54">
        <f>+D42+E42</f>
        <v>17</v>
      </c>
      <c r="G42" s="54">
        <v>0</v>
      </c>
      <c r="H42" s="54">
        <v>0</v>
      </c>
      <c r="I42" s="54">
        <f>+G42+H42</f>
        <v>0</v>
      </c>
      <c r="J42" s="54">
        <v>3</v>
      </c>
      <c r="K42" s="54">
        <v>0</v>
      </c>
      <c r="L42" s="54">
        <f>+J42+K42</f>
        <v>3</v>
      </c>
      <c r="M42" s="54">
        <v>20</v>
      </c>
      <c r="N42" s="54">
        <v>0</v>
      </c>
      <c r="O42" s="54">
        <f>+M42+N42</f>
        <v>20</v>
      </c>
      <c r="P42" s="54">
        <v>19</v>
      </c>
      <c r="Q42" s="54">
        <v>0</v>
      </c>
      <c r="R42" s="54">
        <f>+P42+Q42</f>
        <v>19</v>
      </c>
      <c r="S42" s="54">
        <v>12</v>
      </c>
      <c r="T42" s="54">
        <v>0</v>
      </c>
      <c r="U42" s="54">
        <f>+S42+T42</f>
        <v>12</v>
      </c>
      <c r="V42" s="54">
        <v>6</v>
      </c>
      <c r="W42" s="54">
        <v>0</v>
      </c>
      <c r="X42" s="54">
        <f>+V42+W42</f>
        <v>6</v>
      </c>
      <c r="Y42" s="54">
        <v>0</v>
      </c>
      <c r="Z42" s="54">
        <v>0</v>
      </c>
      <c r="AA42" s="54">
        <f>+Y42+Z42</f>
        <v>0</v>
      </c>
      <c r="AB42" s="54">
        <v>36</v>
      </c>
      <c r="AC42" s="54">
        <v>0</v>
      </c>
      <c r="AD42" s="54">
        <f>+AB42+AC42</f>
        <v>36</v>
      </c>
      <c r="AE42" s="54">
        <v>38</v>
      </c>
      <c r="AF42" s="54">
        <v>0</v>
      </c>
      <c r="AG42" s="54">
        <f>+AE42+AF42</f>
        <v>38</v>
      </c>
      <c r="AH42" s="55">
        <v>21</v>
      </c>
      <c r="AI42" s="54">
        <v>0</v>
      </c>
      <c r="AJ42" s="56">
        <f>+AH42+AI42</f>
        <v>21</v>
      </c>
      <c r="AK42" s="56">
        <v>19</v>
      </c>
      <c r="AL42" s="56">
        <v>0</v>
      </c>
      <c r="AM42" s="56">
        <f>+AK42+AL42</f>
        <v>19</v>
      </c>
      <c r="AN42" s="54">
        <f>+D42+G42+J42+M42+P42+S42+V42+Y42+AB42+AE42+AH42+AK42</f>
        <v>191</v>
      </c>
      <c r="AO42" s="54">
        <f aca="true" t="shared" si="21" ref="AN42:AO44">+E42+H42+K42+N42+Q42+T42+W42+Z42+AC42+AF42</f>
        <v>0</v>
      </c>
      <c r="AP42" s="54">
        <f>+AN42+AO42</f>
        <v>191</v>
      </c>
      <c r="AQ42" s="68" t="s">
        <v>56</v>
      </c>
      <c r="AR42" s="69"/>
      <c r="AS42" s="22"/>
    </row>
    <row r="43" spans="1:45" ht="14.25">
      <c r="A43" s="22"/>
      <c r="B43" s="66" t="s">
        <v>57</v>
      </c>
      <c r="C43" s="67"/>
      <c r="D43" s="54">
        <v>24</v>
      </c>
      <c r="E43" s="54">
        <v>0</v>
      </c>
      <c r="F43" s="54">
        <f>+D43+E43</f>
        <v>24</v>
      </c>
      <c r="G43" s="54">
        <v>11</v>
      </c>
      <c r="H43" s="54">
        <v>0</v>
      </c>
      <c r="I43" s="54">
        <f>+G43+H43</f>
        <v>11</v>
      </c>
      <c r="J43" s="54">
        <v>12</v>
      </c>
      <c r="K43" s="54">
        <v>0</v>
      </c>
      <c r="L43" s="54">
        <f>+J43+K43</f>
        <v>12</v>
      </c>
      <c r="M43" s="54">
        <v>8</v>
      </c>
      <c r="N43" s="54">
        <v>0</v>
      </c>
      <c r="O43" s="54">
        <f>+M43+N43</f>
        <v>8</v>
      </c>
      <c r="P43" s="54">
        <v>18</v>
      </c>
      <c r="Q43" s="54">
        <v>0</v>
      </c>
      <c r="R43" s="54">
        <f>+P43+Q43</f>
        <v>18</v>
      </c>
      <c r="S43" s="54">
        <v>24</v>
      </c>
      <c r="T43" s="54">
        <v>0</v>
      </c>
      <c r="U43" s="54">
        <f>+S43+T43</f>
        <v>24</v>
      </c>
      <c r="V43" s="54">
        <v>6</v>
      </c>
      <c r="W43" s="54">
        <v>0</v>
      </c>
      <c r="X43" s="54">
        <f>+V43+W43</f>
        <v>6</v>
      </c>
      <c r="Y43" s="54">
        <v>2</v>
      </c>
      <c r="Z43" s="54">
        <v>0</v>
      </c>
      <c r="AA43" s="54">
        <f>+Y43+Z43</f>
        <v>2</v>
      </c>
      <c r="AB43" s="54">
        <v>7</v>
      </c>
      <c r="AC43" s="54">
        <v>0</v>
      </c>
      <c r="AD43" s="54">
        <f>+AB43+AC43</f>
        <v>7</v>
      </c>
      <c r="AE43" s="54">
        <v>35</v>
      </c>
      <c r="AF43" s="54">
        <v>0</v>
      </c>
      <c r="AG43" s="54">
        <f>+AE43+AF43</f>
        <v>35</v>
      </c>
      <c r="AH43" s="55">
        <v>40</v>
      </c>
      <c r="AI43" s="54">
        <v>0</v>
      </c>
      <c r="AJ43" s="56">
        <f>+AH43+AI43</f>
        <v>40</v>
      </c>
      <c r="AK43" s="56">
        <v>13</v>
      </c>
      <c r="AL43" s="56">
        <v>0</v>
      </c>
      <c r="AM43" s="56">
        <f>+AK43+AL43</f>
        <v>13</v>
      </c>
      <c r="AN43" s="54">
        <f>+D43+G43+J43+M43+P43+S43+V43+Y43+AB43+AE43+AH43+AK43</f>
        <v>200</v>
      </c>
      <c r="AO43" s="54">
        <f t="shared" si="21"/>
        <v>0</v>
      </c>
      <c r="AP43" s="54">
        <f>+AN43+AO43</f>
        <v>200</v>
      </c>
      <c r="AQ43" s="68" t="s">
        <v>58</v>
      </c>
      <c r="AR43" s="69"/>
      <c r="AS43" s="22"/>
    </row>
    <row r="44" spans="1:45" ht="14.25">
      <c r="A44" s="22"/>
      <c r="B44" s="66" t="s">
        <v>121</v>
      </c>
      <c r="C44" s="67"/>
      <c r="D44" s="54">
        <v>0</v>
      </c>
      <c r="E44" s="54">
        <v>0</v>
      </c>
      <c r="F44" s="54">
        <f>+D44+E44</f>
        <v>0</v>
      </c>
      <c r="G44" s="54">
        <v>0</v>
      </c>
      <c r="H44" s="54">
        <v>0</v>
      </c>
      <c r="I44" s="54">
        <f>+G44+H44</f>
        <v>0</v>
      </c>
      <c r="J44" s="54">
        <v>0</v>
      </c>
      <c r="K44" s="54">
        <v>0</v>
      </c>
      <c r="L44" s="54">
        <f>+J44+K44</f>
        <v>0</v>
      </c>
      <c r="M44" s="54">
        <v>0</v>
      </c>
      <c r="N44" s="54">
        <v>0</v>
      </c>
      <c r="O44" s="54">
        <f>+M44+N44</f>
        <v>0</v>
      </c>
      <c r="P44" s="54">
        <v>0</v>
      </c>
      <c r="Q44" s="54">
        <v>0</v>
      </c>
      <c r="R44" s="54">
        <f>+P44+Q44</f>
        <v>0</v>
      </c>
      <c r="S44" s="54">
        <v>0</v>
      </c>
      <c r="T44" s="54">
        <v>0</v>
      </c>
      <c r="U44" s="54">
        <f>+S44+T44</f>
        <v>0</v>
      </c>
      <c r="V44" s="54">
        <v>0</v>
      </c>
      <c r="W44" s="54">
        <v>0</v>
      </c>
      <c r="X44" s="54">
        <f>+V44+W44</f>
        <v>0</v>
      </c>
      <c r="Y44" s="54">
        <v>0</v>
      </c>
      <c r="Z44" s="54">
        <v>0</v>
      </c>
      <c r="AA44" s="54">
        <f>+Y44+Z44</f>
        <v>0</v>
      </c>
      <c r="AB44" s="54">
        <v>0</v>
      </c>
      <c r="AC44" s="54">
        <v>0</v>
      </c>
      <c r="AD44" s="54">
        <f>+AB44+AC44</f>
        <v>0</v>
      </c>
      <c r="AE44" s="54">
        <v>0</v>
      </c>
      <c r="AF44" s="54">
        <v>0</v>
      </c>
      <c r="AG44" s="54">
        <f>+AE44+AF44</f>
        <v>0</v>
      </c>
      <c r="AH44" s="55">
        <v>0</v>
      </c>
      <c r="AI44" s="59">
        <v>0</v>
      </c>
      <c r="AJ44" s="56">
        <f>+AH44+AI44</f>
        <v>0</v>
      </c>
      <c r="AK44" s="56">
        <v>0</v>
      </c>
      <c r="AL44" s="56">
        <v>0</v>
      </c>
      <c r="AM44" s="56">
        <f>+AK44+AL44</f>
        <v>0</v>
      </c>
      <c r="AN44" s="54">
        <f t="shared" si="21"/>
        <v>0</v>
      </c>
      <c r="AO44" s="54">
        <f t="shared" si="21"/>
        <v>0</v>
      </c>
      <c r="AP44" s="54">
        <f>+AN44+AO44</f>
        <v>0</v>
      </c>
      <c r="AQ44" s="68" t="s">
        <v>122</v>
      </c>
      <c r="AR44" s="69"/>
      <c r="AS44" s="22"/>
    </row>
    <row r="45" spans="1:45" ht="14.25">
      <c r="A45" s="30"/>
      <c r="B45" s="61" t="s">
        <v>59</v>
      </c>
      <c r="C45" s="62"/>
      <c r="D45" s="57">
        <f>+D41+D42-D43+D44</f>
        <v>22</v>
      </c>
      <c r="E45" s="57">
        <f>+E41+E42-E43+E44</f>
        <v>0</v>
      </c>
      <c r="F45" s="57">
        <f>+D45+E45</f>
        <v>22</v>
      </c>
      <c r="G45" s="57">
        <f>+G41+G42-G43+G44</f>
        <v>11</v>
      </c>
      <c r="H45" s="57">
        <f>+H41+H42-H43+H44</f>
        <v>0</v>
      </c>
      <c r="I45" s="57">
        <f>+G45+H45</f>
        <v>11</v>
      </c>
      <c r="J45" s="57">
        <f>+J41+J42-J43+J44</f>
        <v>2</v>
      </c>
      <c r="K45" s="57">
        <f>+K41+K42-K43+K44</f>
        <v>0</v>
      </c>
      <c r="L45" s="57">
        <f>+J45+K45</f>
        <v>2</v>
      </c>
      <c r="M45" s="57">
        <v>14</v>
      </c>
      <c r="N45" s="57">
        <f>+N41+N42-N43+N44</f>
        <v>0</v>
      </c>
      <c r="O45" s="57">
        <f>+M45+N45</f>
        <v>14</v>
      </c>
      <c r="P45" s="57">
        <f>+P41+P42-P43+P44</f>
        <v>15</v>
      </c>
      <c r="Q45" s="57">
        <f>+Q41+Q42-Q43+Q44</f>
        <v>0</v>
      </c>
      <c r="R45" s="57">
        <f>+P45+Q45</f>
        <v>15</v>
      </c>
      <c r="S45" s="57">
        <f>+S41+S42-S43+S44</f>
        <v>3</v>
      </c>
      <c r="T45" s="57">
        <f>+T41+T42-T43+T44</f>
        <v>0</v>
      </c>
      <c r="U45" s="57">
        <f>+S45+T45</f>
        <v>3</v>
      </c>
      <c r="V45" s="57">
        <f>+V41+V42-V43+V44</f>
        <v>3</v>
      </c>
      <c r="W45" s="57">
        <f>+W41+W42-W43+W44</f>
        <v>0</v>
      </c>
      <c r="X45" s="57">
        <f>+V45+W45</f>
        <v>3</v>
      </c>
      <c r="Y45" s="57">
        <f>+Y41+Y42-Y43+Y44</f>
        <v>1</v>
      </c>
      <c r="Z45" s="57">
        <f>+Z41+Z42-Z43+Z44</f>
        <v>0</v>
      </c>
      <c r="AA45" s="57">
        <f>+Y45+Z45</f>
        <v>1</v>
      </c>
      <c r="AB45" s="57">
        <f>+AB41+AB42-AB43+AB44</f>
        <v>30</v>
      </c>
      <c r="AC45" s="57">
        <f>+AC41+AC42-AC43+AC44</f>
        <v>0</v>
      </c>
      <c r="AD45" s="57">
        <f>+AB45+AC45</f>
        <v>30</v>
      </c>
      <c r="AE45" s="57">
        <f>+AE41+AE42-AE43+AE44</f>
        <v>33</v>
      </c>
      <c r="AF45" s="57">
        <f>+AF41+AF42-AF43+AF44</f>
        <v>0</v>
      </c>
      <c r="AG45" s="57">
        <f>+AE45+AF45</f>
        <v>33</v>
      </c>
      <c r="AH45" s="57">
        <f>+AH41+AH42-AH43+AH44</f>
        <v>14</v>
      </c>
      <c r="AI45" s="57">
        <f>+AI41+AI42-AI43+AI44</f>
        <v>0</v>
      </c>
      <c r="AJ45" s="57">
        <f>+AH45+AI45</f>
        <v>14</v>
      </c>
      <c r="AK45" s="57">
        <f>+AK41+AK42-AK43+AK44</f>
        <v>20</v>
      </c>
      <c r="AL45" s="57">
        <f>+AL41+AL42-AL43+AL44</f>
        <v>0</v>
      </c>
      <c r="AM45" s="57">
        <f>+AK45+AL45</f>
        <v>20</v>
      </c>
      <c r="AN45" s="57">
        <f>+AN41+AN42-AN43+AN44</f>
        <v>20</v>
      </c>
      <c r="AO45" s="57">
        <f>+AO41+AO42-AO43+AO44</f>
        <v>0</v>
      </c>
      <c r="AP45" s="57">
        <f>+AN45+AO45</f>
        <v>20</v>
      </c>
      <c r="AQ45" s="63" t="s">
        <v>60</v>
      </c>
      <c r="AR45" s="64"/>
      <c r="AS45" s="30"/>
    </row>
    <row r="46" spans="1:145" s="5" customFormat="1" ht="14.25">
      <c r="A46" s="31"/>
      <c r="B46" s="31"/>
      <c r="C46" s="31"/>
      <c r="D46" s="31"/>
      <c r="E46" s="31"/>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c r="AK46" s="33"/>
      <c r="AL46" s="33"/>
      <c r="AM46" s="33"/>
      <c r="AN46" s="32"/>
      <c r="AO46" s="32"/>
      <c r="AP46" s="32"/>
      <c r="AQ46" s="32"/>
      <c r="AR46" s="32"/>
      <c r="AS46" s="33"/>
      <c r="AT46" s="33"/>
      <c r="AU46" s="33"/>
      <c r="AV46" s="33"/>
      <c r="AW46" s="33"/>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row>
    <row r="47" spans="1:70" s="31" customFormat="1" ht="18.75" customHeight="1">
      <c r="A47" s="35" t="s">
        <v>62</v>
      </c>
      <c r="B47" s="6"/>
      <c r="C47" s="31" t="s">
        <v>63</v>
      </c>
      <c r="V47" s="36"/>
      <c r="W47" s="36"/>
      <c r="X47" s="6"/>
      <c r="Y47" s="6"/>
      <c r="Z47" s="6"/>
      <c r="AA47" s="37"/>
      <c r="AB47" s="38"/>
      <c r="AC47" s="38"/>
      <c r="AD47" s="38"/>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row>
    <row r="48" spans="1:3" s="31" customFormat="1" ht="18.75" customHeight="1">
      <c r="A48" s="35" t="s">
        <v>64</v>
      </c>
      <c r="B48" s="39"/>
      <c r="C48" s="31" t="s">
        <v>65</v>
      </c>
    </row>
    <row r="49" spans="1:25" s="31" customFormat="1" ht="18.75" customHeight="1">
      <c r="A49" s="35"/>
      <c r="B49" s="39"/>
      <c r="C49" s="40" t="s">
        <v>105</v>
      </c>
      <c r="E49" s="40"/>
      <c r="F49" s="40"/>
      <c r="G49" s="40"/>
      <c r="H49" s="40"/>
      <c r="I49" s="40"/>
      <c r="J49" s="40"/>
      <c r="K49" s="40"/>
      <c r="L49" s="40"/>
      <c r="M49" s="40"/>
      <c r="N49" s="40"/>
      <c r="O49" s="40"/>
      <c r="P49" s="40"/>
      <c r="Q49" s="40"/>
      <c r="R49" s="40"/>
      <c r="S49" s="40"/>
      <c r="T49" s="40"/>
      <c r="U49" s="40"/>
      <c r="V49" s="40"/>
      <c r="W49" s="40"/>
      <c r="X49" s="40"/>
      <c r="Y49" s="40"/>
    </row>
    <row r="50" spans="2:3" s="31" customFormat="1" ht="18.75" customHeight="1">
      <c r="B50" s="39"/>
      <c r="C50" s="31" t="s">
        <v>66</v>
      </c>
    </row>
    <row r="51" spans="1:49" s="31" customFormat="1" ht="18.75" customHeight="1">
      <c r="A51" s="41" t="s">
        <v>67</v>
      </c>
      <c r="C51" s="42" t="s">
        <v>68</v>
      </c>
      <c r="E51" s="42"/>
      <c r="F51" s="42"/>
      <c r="G51" s="42"/>
      <c r="H51" s="42"/>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U51" s="40"/>
      <c r="AV51" s="40"/>
      <c r="AW51" s="40"/>
    </row>
    <row r="52" spans="1:49" s="31" customFormat="1" ht="18.75" customHeight="1">
      <c r="A52" s="43"/>
      <c r="C52" s="65" t="s">
        <v>69</v>
      </c>
      <c r="D52" s="65"/>
      <c r="E52" s="65"/>
      <c r="F52" s="65"/>
      <c r="G52" s="65"/>
      <c r="H52" s="65"/>
      <c r="I52" s="65"/>
      <c r="J52" s="65"/>
      <c r="K52" s="65"/>
      <c r="L52" s="40" t="s">
        <v>70</v>
      </c>
      <c r="M52" s="40"/>
      <c r="N52" s="40"/>
      <c r="P52" s="45" t="s">
        <v>98</v>
      </c>
      <c r="Q52" s="31" t="s">
        <v>77</v>
      </c>
      <c r="R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row>
    <row r="53" spans="3:49" s="31" customFormat="1" ht="18.75" customHeight="1">
      <c r="C53" s="39"/>
      <c r="E53" s="41"/>
      <c r="F53" s="42"/>
      <c r="G53" s="42"/>
      <c r="H53" s="42"/>
      <c r="I53" s="42"/>
      <c r="J53" s="42"/>
      <c r="L53" s="40" t="s">
        <v>112</v>
      </c>
      <c r="M53" s="40"/>
      <c r="N53" s="40"/>
      <c r="P53" s="45" t="s">
        <v>115</v>
      </c>
      <c r="Q53" s="31" t="s">
        <v>77</v>
      </c>
      <c r="R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row>
    <row r="54" spans="3:49" s="31" customFormat="1" ht="18.75" customHeight="1">
      <c r="C54" s="39"/>
      <c r="E54" s="41"/>
      <c r="F54" s="42"/>
      <c r="G54" s="42"/>
      <c r="H54" s="42"/>
      <c r="I54" s="42"/>
      <c r="J54" s="42"/>
      <c r="L54" s="31" t="s">
        <v>111</v>
      </c>
      <c r="N54" s="40"/>
      <c r="P54" s="58" t="s">
        <v>116</v>
      </c>
      <c r="Q54" s="31" t="s">
        <v>77</v>
      </c>
      <c r="R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row>
    <row r="55" spans="1:88" s="31" customFormat="1" ht="18.75" customHeight="1">
      <c r="A55" s="35" t="s">
        <v>71</v>
      </c>
      <c r="C55" s="42" t="s">
        <v>72</v>
      </c>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row>
    <row r="56" spans="1:88" s="31" customFormat="1" ht="18.75" customHeight="1">
      <c r="A56" s="44" t="s">
        <v>73</v>
      </c>
      <c r="B56" s="43"/>
      <c r="C56" s="40" t="s">
        <v>74</v>
      </c>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row>
    <row r="57" spans="1:48" s="31" customFormat="1" ht="18.75" customHeight="1">
      <c r="A57" s="46" t="s">
        <v>75</v>
      </c>
      <c r="B57" s="46"/>
      <c r="C57" s="40" t="s">
        <v>76</v>
      </c>
      <c r="E57" s="40"/>
      <c r="F57" s="40"/>
      <c r="G57" s="40"/>
      <c r="H57" s="40"/>
      <c r="I57" s="40"/>
      <c r="J57" s="40"/>
      <c r="K57" s="40"/>
      <c r="L57" s="40"/>
      <c r="M57" s="40"/>
      <c r="N57" s="40"/>
      <c r="O57" s="40"/>
      <c r="P57" s="40"/>
      <c r="Q57" s="40"/>
      <c r="R57" s="40"/>
      <c r="S57" s="40"/>
      <c r="T57" s="40"/>
      <c r="U57" s="40"/>
      <c r="V57" s="40"/>
      <c r="W57" s="40"/>
      <c r="X57" s="6"/>
      <c r="Y57" s="6"/>
      <c r="Z57" s="6"/>
      <c r="AA57" s="6"/>
      <c r="AB57" s="6"/>
      <c r="AC57" s="40"/>
      <c r="AD57" s="40"/>
      <c r="AE57" s="40"/>
      <c r="AF57" s="40"/>
      <c r="AG57" s="40"/>
      <c r="AH57" s="40"/>
      <c r="AI57" s="40"/>
      <c r="AJ57" s="40"/>
      <c r="AK57" s="40"/>
      <c r="AL57" s="40"/>
      <c r="AM57" s="40"/>
      <c r="AN57" s="40"/>
      <c r="AO57" s="40"/>
      <c r="AP57" s="40"/>
      <c r="AQ57" s="40"/>
      <c r="AR57" s="40"/>
      <c r="AS57" s="40"/>
      <c r="AT57" s="40"/>
      <c r="AU57" s="40"/>
      <c r="AV57" s="40"/>
    </row>
    <row r="58" spans="1:48" s="5" customFormat="1" ht="18.75" customHeight="1">
      <c r="A58" s="46"/>
      <c r="B58" s="46"/>
      <c r="D58" s="1"/>
      <c r="E58" s="1"/>
      <c r="F58" s="1"/>
      <c r="G58" s="1"/>
      <c r="H58" s="1"/>
      <c r="I58" s="1"/>
      <c r="J58" s="1"/>
      <c r="K58" s="1"/>
      <c r="L58" s="1"/>
      <c r="M58" s="1"/>
      <c r="N58" s="1"/>
      <c r="O58" s="1"/>
      <c r="P58" s="1"/>
      <c r="Q58" s="1"/>
      <c r="R58" s="1"/>
      <c r="S58" s="1"/>
      <c r="T58" s="1"/>
      <c r="U58" s="1"/>
      <c r="V58" s="1"/>
      <c r="W58" s="1"/>
      <c r="X58" s="1"/>
      <c r="Y58" s="1"/>
      <c r="Z58" s="1"/>
      <c r="AA58" s="1"/>
      <c r="AB58" s="1"/>
      <c r="AC58" s="40"/>
      <c r="AD58" s="40"/>
      <c r="AE58" s="40"/>
      <c r="AF58" s="40"/>
      <c r="AG58" s="40"/>
      <c r="AH58" s="40"/>
      <c r="AI58" s="40"/>
      <c r="AJ58" s="40"/>
      <c r="AK58" s="40"/>
      <c r="AL58" s="40"/>
      <c r="AM58" s="40"/>
      <c r="AN58" s="40"/>
      <c r="AO58" s="40"/>
      <c r="AP58" s="40"/>
      <c r="AQ58" s="40"/>
      <c r="AR58" s="40"/>
      <c r="AS58" s="40"/>
      <c r="AT58" s="40"/>
      <c r="AU58" s="40"/>
      <c r="AV58" s="40"/>
    </row>
    <row r="59" spans="1:39" s="5" customFormat="1" ht="18.75" customHeight="1">
      <c r="A59" s="47"/>
      <c r="C59" s="39"/>
      <c r="D59" s="60"/>
      <c r="E59" s="60"/>
      <c r="F59" s="60"/>
      <c r="G59" s="60"/>
      <c r="H59" s="60"/>
      <c r="I59" s="60"/>
      <c r="J59" s="60"/>
      <c r="K59" s="60"/>
      <c r="L59" s="60"/>
      <c r="M59" s="60"/>
      <c r="N59" s="60"/>
      <c r="O59" s="60"/>
      <c r="P59" s="60"/>
      <c r="Q59" s="60"/>
      <c r="R59" s="60"/>
      <c r="S59" s="60"/>
      <c r="T59" s="60"/>
      <c r="U59" s="60"/>
      <c r="V59" s="60"/>
      <c r="W59" s="60"/>
      <c r="X59" s="1"/>
      <c r="Y59" s="1"/>
      <c r="Z59" s="1"/>
      <c r="AA59" s="1"/>
      <c r="AB59" s="1"/>
      <c r="AC59" s="40"/>
      <c r="AD59" s="40"/>
      <c r="AE59" s="40"/>
      <c r="AF59" s="40"/>
      <c r="AG59" s="40"/>
      <c r="AH59" s="10"/>
      <c r="AI59" s="10"/>
      <c r="AJ59" s="10"/>
      <c r="AK59" s="10"/>
      <c r="AL59" s="10"/>
      <c r="AM59" s="10"/>
    </row>
    <row r="60" spans="4:39" s="1" customFormat="1" ht="14.25">
      <c r="D60" s="60"/>
      <c r="E60" s="60"/>
      <c r="F60" s="60"/>
      <c r="G60" s="60"/>
      <c r="H60" s="60"/>
      <c r="I60" s="60"/>
      <c r="J60" s="60"/>
      <c r="K60" s="60"/>
      <c r="L60" s="60"/>
      <c r="M60" s="60"/>
      <c r="N60" s="60"/>
      <c r="O60" s="60"/>
      <c r="P60" s="60"/>
      <c r="Q60" s="60"/>
      <c r="R60" s="60"/>
      <c r="S60" s="60"/>
      <c r="T60" s="60"/>
      <c r="U60" s="60"/>
      <c r="V60" s="60"/>
      <c r="W60" s="40"/>
      <c r="AH60" s="10"/>
      <c r="AI60" s="10"/>
      <c r="AJ60" s="10"/>
      <c r="AK60" s="10"/>
      <c r="AL60" s="10"/>
      <c r="AM60" s="10"/>
    </row>
    <row r="61" spans="34:145" s="5" customFormat="1" ht="14.25">
      <c r="AH61" s="10"/>
      <c r="AI61" s="10"/>
      <c r="AJ61" s="10"/>
      <c r="AK61" s="10"/>
      <c r="AL61" s="10"/>
      <c r="AM61" s="10"/>
      <c r="AS61" s="1"/>
      <c r="AT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row>
  </sheetData>
  <mergeCells count="103">
    <mergeCell ref="AK33:AM33"/>
    <mergeCell ref="AK10:AM10"/>
    <mergeCell ref="A2:AQ2"/>
    <mergeCell ref="AN12:AP12"/>
    <mergeCell ref="J10:L10"/>
    <mergeCell ref="M10:O10"/>
    <mergeCell ref="P10:R10"/>
    <mergeCell ref="S10:U10"/>
    <mergeCell ref="V10:X10"/>
    <mergeCell ref="Y10:AA10"/>
    <mergeCell ref="D59:W59"/>
    <mergeCell ref="D60:V60"/>
    <mergeCell ref="C52:K52"/>
    <mergeCell ref="A36:C36"/>
    <mergeCell ref="B32:C32"/>
    <mergeCell ref="A30:C30"/>
    <mergeCell ref="B24:C24"/>
    <mergeCell ref="A17:C17"/>
    <mergeCell ref="A13:C13"/>
    <mergeCell ref="A3:AS3"/>
    <mergeCell ref="A4:AS4"/>
    <mergeCell ref="B45:C45"/>
    <mergeCell ref="AQ45:AR45"/>
    <mergeCell ref="B43:C43"/>
    <mergeCell ref="AQ43:AR43"/>
    <mergeCell ref="B44:C44"/>
    <mergeCell ref="AQ44:AR44"/>
    <mergeCell ref="B41:C41"/>
    <mergeCell ref="AQ41:AR41"/>
    <mergeCell ref="B42:C42"/>
    <mergeCell ref="AQ42:AR42"/>
    <mergeCell ref="B38:C38"/>
    <mergeCell ref="AQ38:AR38"/>
    <mergeCell ref="A40:C40"/>
    <mergeCell ref="AQ40:AS40"/>
    <mergeCell ref="AQ36:AS36"/>
    <mergeCell ref="B37:C37"/>
    <mergeCell ref="AQ37:AR37"/>
    <mergeCell ref="AN33:AP33"/>
    <mergeCell ref="AQ33:AS33"/>
    <mergeCell ref="A34:C34"/>
    <mergeCell ref="AQ34:AS34"/>
    <mergeCell ref="Y33:AA33"/>
    <mergeCell ref="AB33:AD33"/>
    <mergeCell ref="AE33:AG33"/>
    <mergeCell ref="AQ32:AR32"/>
    <mergeCell ref="A33:C33"/>
    <mergeCell ref="D33:F33"/>
    <mergeCell ref="G33:I33"/>
    <mergeCell ref="J33:L33"/>
    <mergeCell ref="M33:O33"/>
    <mergeCell ref="P33:R33"/>
    <mergeCell ref="S33:U33"/>
    <mergeCell ref="V33:X33"/>
    <mergeCell ref="AH33:AJ33"/>
    <mergeCell ref="AQ30:AS30"/>
    <mergeCell ref="B31:C31"/>
    <mergeCell ref="AQ31:AR31"/>
    <mergeCell ref="B27:C27"/>
    <mergeCell ref="AQ27:AR27"/>
    <mergeCell ref="B28:C28"/>
    <mergeCell ref="AQ28:AR28"/>
    <mergeCell ref="AQ24:AR24"/>
    <mergeCell ref="A26:C26"/>
    <mergeCell ref="AQ26:AS26"/>
    <mergeCell ref="B22:C22"/>
    <mergeCell ref="AQ22:AR22"/>
    <mergeCell ref="B23:C23"/>
    <mergeCell ref="AQ23:AR23"/>
    <mergeCell ref="AQ17:AS17"/>
    <mergeCell ref="B18:C18"/>
    <mergeCell ref="AQ18:AR18"/>
    <mergeCell ref="B14:C14"/>
    <mergeCell ref="AQ14:AR14"/>
    <mergeCell ref="B15:C15"/>
    <mergeCell ref="AQ15:AR15"/>
    <mergeCell ref="AQ13:AS13"/>
    <mergeCell ref="AN10:AP10"/>
    <mergeCell ref="AQ10:AS10"/>
    <mergeCell ref="A11:C11"/>
    <mergeCell ref="AQ11:AS11"/>
    <mergeCell ref="AB10:AD10"/>
    <mergeCell ref="AE10:AG10"/>
    <mergeCell ref="A10:C10"/>
    <mergeCell ref="D10:F10"/>
    <mergeCell ref="G10:I10"/>
    <mergeCell ref="AN5:AP5"/>
    <mergeCell ref="AQ5:AS8"/>
    <mergeCell ref="AN6:AP6"/>
    <mergeCell ref="Y5:AA6"/>
    <mergeCell ref="AB5:AD6"/>
    <mergeCell ref="AE5:AG6"/>
    <mergeCell ref="AH5:AJ6"/>
    <mergeCell ref="AK5:AM6"/>
    <mergeCell ref="AH10:AJ10"/>
    <mergeCell ref="A5:C8"/>
    <mergeCell ref="D5:F6"/>
    <mergeCell ref="G5:I6"/>
    <mergeCell ref="J5:L6"/>
    <mergeCell ref="M5:O6"/>
    <mergeCell ref="P5:R6"/>
    <mergeCell ref="S5:U6"/>
    <mergeCell ref="V5:X6"/>
  </mergeCells>
  <printOptions horizontalCentered="1"/>
  <pageMargins left="0.49" right="0.3937007874015748" top="0.3937007874015748" bottom="0.984251968503937" header="0.3937007874015748" footer="0.5118110236220472"/>
  <pageSetup fitToHeight="1" fitToWidth="1" horizontalDpi="600" verticalDpi="600" orientation="landscape" paperSize="8"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Annatjieb</dc:creator>
  <cp:keywords/>
  <dc:description/>
  <cp:lastModifiedBy>Madeliedj</cp:lastModifiedBy>
  <cp:lastPrinted>2001-12-06T08:01:31Z</cp:lastPrinted>
  <dcterms:created xsi:type="dcterms:W3CDTF">2001-08-17T09:01:22Z</dcterms:created>
  <dcterms:modified xsi:type="dcterms:W3CDTF">2001-12-06T08:01:53Z</dcterms:modified>
  <cp:category/>
  <cp:version/>
  <cp:contentType/>
  <cp:contentStatus/>
</cp:coreProperties>
</file>