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GBS Progressief - 2005.2006" sheetId="1" r:id="rId1"/>
  </sheets>
  <definedNames/>
  <calcPr fullCalcOnLoad="1"/>
</workbook>
</file>

<file path=xl/sharedStrings.xml><?xml version="1.0" encoding="utf-8"?>
<sst xmlns="http://schemas.openxmlformats.org/spreadsheetml/2006/main" count="227" uniqueCount="127">
  <si>
    <t>Progressive/Progressief</t>
  </si>
  <si>
    <t>Total</t>
  </si>
  <si>
    <t>Totaal</t>
  </si>
  <si>
    <t>Imports destined for RSA</t>
  </si>
  <si>
    <t>Invoere bestem vir RSA</t>
  </si>
  <si>
    <t>Withdrawn by producers</t>
  </si>
  <si>
    <t>Released to end-consumer(s)</t>
  </si>
  <si>
    <t>(e) Sundries</t>
  </si>
  <si>
    <t>Storers, traders</t>
  </si>
  <si>
    <t>Processors</t>
  </si>
  <si>
    <t>Opening Stock</t>
  </si>
  <si>
    <t>Beginvoorraad</t>
  </si>
  <si>
    <t>Ingevoer</t>
  </si>
  <si>
    <t>Harbours</t>
  </si>
  <si>
    <t>Grensposte</t>
  </si>
  <si>
    <t>Hawens</t>
  </si>
  <si>
    <t>Includes a portion of the production of developing sector - the balance will not necessarily be included here./Ingesluit 'n deel van die opkomende sektor - die balans sal nie noodwendig hier ingesluit word nie.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</si>
  <si>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</si>
  <si>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</si>
  <si>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</si>
  <si>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</si>
  <si>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</si>
  <si>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</si>
  <si>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</si>
  <si>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Processed for the local market:</t>
  </si>
  <si>
    <t>Verwerk vir die binnelandse mark:</t>
  </si>
  <si>
    <t xml:space="preserve">Imported </t>
  </si>
  <si>
    <t>Exported</t>
  </si>
  <si>
    <t>Uitgevoer</t>
  </si>
  <si>
    <t>Stock surplus(-)/deficit(+)</t>
  </si>
  <si>
    <t>Voorraad surplus(-)/tekort(+)</t>
  </si>
  <si>
    <t>Seed for planting purposes</t>
  </si>
  <si>
    <t>Surplus(-)/Deficit(+)</t>
  </si>
  <si>
    <t>Choice</t>
  </si>
  <si>
    <t>Sundries</t>
  </si>
  <si>
    <t>Crush</t>
  </si>
  <si>
    <t>Keur</t>
  </si>
  <si>
    <t>Diverse</t>
  </si>
  <si>
    <t>Pers</t>
  </si>
  <si>
    <t>Direct edible market</t>
  </si>
  <si>
    <t>Peanut butter market</t>
  </si>
  <si>
    <t>Pods</t>
  </si>
  <si>
    <t>Whole groundnuts</t>
  </si>
  <si>
    <t>(i)</t>
  </si>
  <si>
    <t>(d) RSA Exports (3)</t>
  </si>
  <si>
    <t>Eindvoorraad</t>
  </si>
  <si>
    <t>Closing Stock</t>
  </si>
  <si>
    <t>Deliveries directly from farms (i)</t>
  </si>
  <si>
    <t>Lewerings direk vanaf plase (i)</t>
  </si>
  <si>
    <t>Net dispatches(+)/receipts(-)</t>
  </si>
  <si>
    <t>(g) Stock stored at: (4)</t>
  </si>
  <si>
    <t>(ii)</t>
  </si>
  <si>
    <t>Unallocated stock form part of the unutilised stock./Ongeallokeerde voorraad vorm deel van die onaangewende voorraad.</t>
  </si>
  <si>
    <t>(h) Unallocated stock (ii)</t>
  </si>
  <si>
    <t>Mar/Mrt 2005</t>
  </si>
  <si>
    <t>1 Mar/Mrt 2005</t>
  </si>
  <si>
    <t>31 Mar/Mrt 2005</t>
  </si>
  <si>
    <t>30 Apr 2005</t>
  </si>
  <si>
    <t>1 Apr 2005</t>
  </si>
  <si>
    <t xml:space="preserve"> Apr 2005</t>
  </si>
  <si>
    <t>May/Mei 2005</t>
  </si>
  <si>
    <t>1 May/Mei 2005</t>
  </si>
  <si>
    <t>31 May/Mei 2005</t>
  </si>
  <si>
    <t>30 Jun 2005</t>
  </si>
  <si>
    <t>1 Jun 2005</t>
  </si>
  <si>
    <t xml:space="preserve"> Jun 2005</t>
  </si>
  <si>
    <t xml:space="preserve"> Jul 2005</t>
  </si>
  <si>
    <t>1 Jul 2005</t>
  </si>
  <si>
    <t>31 Aug 2005</t>
  </si>
  <si>
    <t>1 Aug 2005</t>
  </si>
  <si>
    <t xml:space="preserve"> Aug 2005</t>
  </si>
  <si>
    <t xml:space="preserve"> Sep 2005</t>
  </si>
  <si>
    <t>1 Sep 2005</t>
  </si>
  <si>
    <t>30 Sep 2005</t>
  </si>
  <si>
    <t>31 Oct/Okt 2005</t>
  </si>
  <si>
    <t>Oct/Okt 2005</t>
  </si>
  <si>
    <t>1 Oct/Okt 2005</t>
  </si>
  <si>
    <t xml:space="preserve"> Nov 2005</t>
  </si>
  <si>
    <t>1 Nov 2005</t>
  </si>
  <si>
    <t>30 Nov 2005</t>
  </si>
  <si>
    <t>31 Dec/Des 2005</t>
  </si>
  <si>
    <t>1 Dec/Des 2005</t>
  </si>
  <si>
    <t>Dec/Des 2005</t>
  </si>
  <si>
    <t xml:space="preserve"> Jan 2006</t>
  </si>
  <si>
    <t>1 Jan 2006</t>
  </si>
  <si>
    <t>31 Jan 2006</t>
  </si>
  <si>
    <t>28 Feb 2006</t>
  </si>
  <si>
    <t xml:space="preserve"> Feb 2006</t>
  </si>
  <si>
    <t>1 Feb 2006</t>
  </si>
  <si>
    <t>Jan 2005</t>
  </si>
  <si>
    <t>Feb 2005</t>
  </si>
  <si>
    <t>GROUNDNUTS / GRONDBONE</t>
  </si>
  <si>
    <t>31 Jul 2005</t>
  </si>
  <si>
    <t>Mar/Mrt 2005 - Feb 2006</t>
  </si>
  <si>
    <t>Oil and oilcake</t>
  </si>
  <si>
    <t>ton (On request of the industry./Op versoek van die bedryf.)</t>
  </si>
  <si>
    <t xml:space="preserve">(a) Beginvoorraad </t>
  </si>
  <si>
    <t xml:space="preserve">(b) Verkryging </t>
  </si>
  <si>
    <t xml:space="preserve">(c) Aanwending </t>
  </si>
  <si>
    <t xml:space="preserve">Onttrek deur produsente </t>
  </si>
  <si>
    <t xml:space="preserve">Vrygestel aan eindverbruiker(s) </t>
  </si>
  <si>
    <t xml:space="preserve">Saad vir plantdoeleindes </t>
  </si>
  <si>
    <t xml:space="preserve">(d)  RSA Uitvoere (3) </t>
  </si>
  <si>
    <t xml:space="preserve">Heel grondbone </t>
  </si>
  <si>
    <t xml:space="preserve">(e) Diverse </t>
  </si>
  <si>
    <t xml:space="preserve">Netto versendings(+)/ontvangstes(-) </t>
  </si>
  <si>
    <t xml:space="preserve">Surplus(-)/Tekort(+) </t>
  </si>
  <si>
    <t xml:space="preserve">(f) Onaangewende voorraad (a+b-c-d-e) </t>
  </si>
  <si>
    <t xml:space="preserve">(g) Voorraad geberg by: (4) </t>
  </si>
  <si>
    <t xml:space="preserve">Opbergers, handelaars </t>
  </si>
  <si>
    <t xml:space="preserve">Verwerkers </t>
  </si>
  <si>
    <t xml:space="preserve">(h) Ongeallokeerde voorraad (ii) </t>
  </si>
  <si>
    <t>Producer deliveries directly from farms./Produsentelewerings direk vanaf plase.</t>
  </si>
  <si>
    <t xml:space="preserve">Monthly announcement of information / Maandelikse bekendmaking van inligting (1) </t>
  </si>
  <si>
    <t>Prog. Mar/Mrt 2005 - Feb 2006</t>
  </si>
  <si>
    <t>51 390</t>
  </si>
  <si>
    <t>included in the above information</t>
  </si>
  <si>
    <t>(i) Invoere bestem vir uitvoere nie</t>
  </si>
  <si>
    <t>ingesluit in inligting hierbo nie</t>
  </si>
  <si>
    <t>SMI-042006</t>
  </si>
  <si>
    <t>2006/04/26</t>
  </si>
  <si>
    <t xml:space="preserve">2005/2006 Year(Mar - Feb) FINAL / 2005/2006 Jaar(Mrt - Feb) FINAAL (2) </t>
  </si>
  <si>
    <t xml:space="preserve">Direkte eetmark </t>
  </si>
  <si>
    <t xml:space="preserve">Grondboonbottermark </t>
  </si>
  <si>
    <t xml:space="preserve">Olie en oliekoek </t>
  </si>
  <si>
    <t xml:space="preserve">Peule </t>
  </si>
  <si>
    <t>(i) Imports destined for exports not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</si>
</sst>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8"/>
      <color indexed="6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175" fontId="6" fillId="0" borderId="0" xfId="21" applyNumberFormat="1" applyFont="1" applyFill="1" applyBorder="1" applyAlignment="1" quotePrefix="1">
      <alignment horizontal="center" vertical="center"/>
      <protection/>
    </xf>
    <xf numFmtId="175" fontId="7" fillId="0" borderId="0" xfId="21" applyNumberFormat="1" applyFont="1" applyFill="1" applyBorder="1" applyAlignment="1" quotePrefix="1">
      <alignment horizontal="left" vertical="center"/>
      <protection/>
    </xf>
    <xf numFmtId="175" fontId="7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175" fontId="7" fillId="0" borderId="0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indent="3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 indent="3"/>
    </xf>
    <xf numFmtId="0" fontId="5" fillId="0" borderId="8" xfId="0" applyFont="1" applyFill="1" applyBorder="1" applyAlignment="1">
      <alignment horizontal="left" wrapText="1" indent="3"/>
    </xf>
    <xf numFmtId="0" fontId="12" fillId="0" borderId="9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12" fillId="0" borderId="9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 indent="3"/>
    </xf>
    <xf numFmtId="175" fontId="5" fillId="0" borderId="0" xfId="0" applyNumberFormat="1" applyFont="1" applyFill="1" applyBorder="1" applyAlignment="1">
      <alignment horizontal="left" wrapText="1" indent="3"/>
    </xf>
    <xf numFmtId="0" fontId="5" fillId="0" borderId="2" xfId="0" applyFont="1" applyFill="1" applyBorder="1" applyAlignment="1">
      <alignment horizontal="left" wrapText="1"/>
    </xf>
    <xf numFmtId="175" fontId="5" fillId="0" borderId="5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 indent="3"/>
    </xf>
    <xf numFmtId="175" fontId="5" fillId="0" borderId="6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wrapText="1" indent="3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left" wrapText="1"/>
    </xf>
    <xf numFmtId="175" fontId="5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right" wrapText="1"/>
    </xf>
    <xf numFmtId="175" fontId="5" fillId="0" borderId="7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 indent="3"/>
    </xf>
    <xf numFmtId="0" fontId="5" fillId="0" borderId="14" xfId="0" applyFont="1" applyFill="1" applyBorder="1" applyAlignment="1">
      <alignment horizontal="left" wrapText="1" indent="3"/>
    </xf>
    <xf numFmtId="0" fontId="5" fillId="0" borderId="1" xfId="0" applyFont="1" applyFill="1" applyBorder="1" applyAlignment="1">
      <alignment horizontal="left" wrapText="1" indent="3"/>
    </xf>
    <xf numFmtId="0" fontId="5" fillId="0" borderId="4" xfId="0" applyFont="1" applyFill="1" applyBorder="1" applyAlignment="1">
      <alignment horizontal="left" wrapText="1" indent="3"/>
    </xf>
    <xf numFmtId="0" fontId="5" fillId="0" borderId="3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wrapText="1" indent="3"/>
    </xf>
    <xf numFmtId="0" fontId="3" fillId="0" borderId="0" xfId="0" applyFont="1" applyFill="1" applyBorder="1" applyAlignment="1">
      <alignment horizontal="left" indent="3"/>
    </xf>
    <xf numFmtId="0" fontId="12" fillId="0" borderId="2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indent="3"/>
    </xf>
    <xf numFmtId="0" fontId="5" fillId="0" borderId="14" xfId="0" applyFont="1" applyFill="1" applyBorder="1" applyAlignment="1">
      <alignment horizontal="left" indent="3"/>
    </xf>
    <xf numFmtId="0" fontId="12" fillId="0" borderId="14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5" fillId="0" borderId="0" xfId="0" applyFont="1" applyFill="1" applyAlignment="1">
      <alignment horizontal="left" indent="3"/>
    </xf>
    <xf numFmtId="0" fontId="12" fillId="0" borderId="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indent="3"/>
    </xf>
    <xf numFmtId="0" fontId="12" fillId="0" borderId="12" xfId="0" applyFont="1" applyFill="1" applyBorder="1" applyAlignment="1">
      <alignment horizontal="right"/>
    </xf>
    <xf numFmtId="175" fontId="5" fillId="0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175" fontId="5" fillId="0" borderId="15" xfId="0" applyNumberFormat="1" applyFont="1" applyFill="1" applyBorder="1" applyAlignment="1">
      <alignment wrapText="1"/>
    </xf>
    <xf numFmtId="0" fontId="5" fillId="0" borderId="7" xfId="0" applyFont="1" applyFill="1" applyBorder="1" applyAlignment="1">
      <alignment horizontal="right"/>
    </xf>
    <xf numFmtId="175" fontId="5" fillId="0" borderId="14" xfId="0" applyNumberFormat="1" applyFont="1" applyFill="1" applyBorder="1" applyAlignment="1">
      <alignment wrapText="1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" fontId="5" fillId="0" borderId="0" xfId="0" applyNumberFormat="1" applyFont="1" applyFill="1" applyAlignment="1" quotePrefix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7" fontId="5" fillId="0" borderId="0" xfId="0" applyNumberFormat="1" applyFont="1" applyFill="1" applyAlignment="1" quotePrefix="1">
      <alignment horizontal="left"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17" fontId="5" fillId="0" borderId="0" xfId="0" applyNumberFormat="1" applyFont="1" applyFill="1" applyAlignment="1">
      <alignment horizontal="left" vertical="center"/>
    </xf>
    <xf numFmtId="17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21" applyFont="1" applyFill="1" applyBorder="1" applyAlignment="1" quotePrefix="1">
      <alignment horizontal="left" vertical="center"/>
      <protection/>
    </xf>
    <xf numFmtId="0" fontId="5" fillId="0" borderId="0" xfId="0" applyFont="1" applyFill="1" applyBorder="1" applyAlignment="1">
      <alignment horizontal="left" indent="3"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left" wrapText="1" indent="3"/>
    </xf>
    <xf numFmtId="0" fontId="5" fillId="0" borderId="10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 quotePrefix="1">
      <alignment horizontal="center" wrapText="1"/>
    </xf>
    <xf numFmtId="0" fontId="5" fillId="0" borderId="2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15" fontId="5" fillId="0" borderId="10" xfId="0" applyNumberFormat="1" applyFont="1" applyFill="1" applyBorder="1" applyAlignment="1" quotePrefix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8" xfId="0" applyFont="1" applyFill="1" applyBorder="1" applyAlignment="1" quotePrefix="1">
      <alignment horizontal="center" wrapText="1"/>
    </xf>
    <xf numFmtId="0" fontId="5" fillId="0" borderId="15" xfId="0" applyFont="1" applyFill="1" applyBorder="1" applyAlignment="1" quotePrefix="1">
      <alignment horizontal="center" wrapText="1"/>
    </xf>
    <xf numFmtId="0" fontId="5" fillId="0" borderId="10" xfId="0" applyFont="1" applyFill="1" applyBorder="1" applyAlignment="1" quotePrefix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5" fontId="5" fillId="0" borderId="16" xfId="0" applyNumberFormat="1" applyFont="1" applyFill="1" applyBorder="1" applyAlignment="1" quotePrefix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4" fontId="10" fillId="0" borderId="17" xfId="21" applyNumberFormat="1" applyFont="1" applyFill="1" applyBorder="1" applyAlignment="1" quotePrefix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21" xfId="21" applyFont="1" applyFill="1" applyBorder="1" applyAlignment="1">
      <alignment horizontal="center" vertical="center"/>
      <protection/>
    </xf>
    <xf numFmtId="0" fontId="5" fillId="0" borderId="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4" fontId="10" fillId="0" borderId="22" xfId="21" applyNumberFormat="1" applyFont="1" applyFill="1" applyBorder="1" applyAlignment="1">
      <alignment horizontal="center" vertical="center"/>
      <protection/>
    </xf>
    <xf numFmtId="14" fontId="10" fillId="0" borderId="13" xfId="21" applyNumberFormat="1" applyFont="1" applyFill="1" applyBorder="1" applyAlignment="1" quotePrefix="1">
      <alignment horizontal="center" vertical="center"/>
      <protection/>
    </xf>
    <xf numFmtId="14" fontId="10" fillId="0" borderId="23" xfId="21" applyNumberFormat="1" applyFont="1" applyFill="1" applyBorder="1" applyAlignment="1" quotePrefix="1">
      <alignment horizontal="center" vertical="center"/>
      <protection/>
    </xf>
    <xf numFmtId="14" fontId="10" fillId="0" borderId="0" xfId="21" applyNumberFormat="1" applyFont="1" applyFill="1" applyBorder="1" applyAlignment="1" quotePrefix="1">
      <alignment horizontal="center" vertical="center"/>
      <protection/>
    </xf>
    <xf numFmtId="14" fontId="10" fillId="0" borderId="18" xfId="21" applyNumberFormat="1" applyFont="1" applyFill="1" applyBorder="1" applyAlignment="1" quotePrefix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7" xfId="0" applyFont="1" applyFill="1" applyBorder="1" applyAlignment="1" quotePrefix="1">
      <alignment horizontal="center"/>
    </xf>
    <xf numFmtId="0" fontId="9" fillId="0" borderId="2" xfId="0" applyFont="1" applyFill="1" applyBorder="1" applyAlignment="1" quotePrefix="1">
      <alignment horizontal="center" wrapText="1"/>
    </xf>
    <xf numFmtId="0" fontId="9" fillId="0" borderId="14" xfId="0" applyFont="1" applyFill="1" applyBorder="1" applyAlignment="1" quotePrefix="1">
      <alignment horizontal="center" wrapText="1"/>
    </xf>
    <xf numFmtId="0" fontId="9" fillId="0" borderId="1" xfId="0" applyFont="1" applyFill="1" applyBorder="1" applyAlignment="1" quotePrefix="1">
      <alignment horizontal="center" wrapText="1"/>
    </xf>
    <xf numFmtId="0" fontId="9" fillId="0" borderId="9" xfId="0" applyFont="1" applyFill="1" applyBorder="1" applyAlignment="1" quotePrefix="1">
      <alignment horizontal="center" wrapText="1"/>
    </xf>
    <xf numFmtId="0" fontId="9" fillId="0" borderId="0" xfId="0" applyFont="1" applyFill="1" applyBorder="1" applyAlignment="1" quotePrefix="1">
      <alignment horizontal="center" wrapText="1"/>
    </xf>
    <xf numFmtId="0" fontId="9" fillId="0" borderId="11" xfId="0" applyFont="1" applyFill="1" applyBorder="1" applyAlignment="1" quotePrefix="1">
      <alignment horizontal="center" wrapText="1"/>
    </xf>
    <xf numFmtId="0" fontId="9" fillId="0" borderId="4" xfId="0" applyFont="1" applyFill="1" applyBorder="1" applyAlignment="1" quotePrefix="1">
      <alignment horizontal="center" wrapText="1"/>
    </xf>
    <xf numFmtId="0" fontId="9" fillId="0" borderId="7" xfId="0" applyFont="1" applyFill="1" applyBorder="1" applyAlignment="1" quotePrefix="1">
      <alignment horizontal="center" wrapText="1"/>
    </xf>
    <xf numFmtId="0" fontId="9" fillId="0" borderId="3" xfId="0" applyFont="1" applyFill="1" applyBorder="1" applyAlignment="1" quotePrefix="1">
      <alignment horizontal="center" wrapText="1"/>
    </xf>
    <xf numFmtId="0" fontId="10" fillId="0" borderId="1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2</xdr:col>
      <xdr:colOff>1552575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600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9"/>
  <sheetViews>
    <sheetView tabSelected="1" workbookViewId="0" topLeftCell="A1">
      <selection activeCell="D2" sqref="D2:BC2"/>
    </sheetView>
  </sheetViews>
  <sheetFormatPr defaultColWidth="9.140625" defaultRowHeight="12.75"/>
  <cols>
    <col min="1" max="1" width="2.140625" style="11" customWidth="1"/>
    <col min="2" max="2" width="1.1484375" style="11" customWidth="1"/>
    <col min="3" max="3" width="30.28125" style="11" customWidth="1"/>
    <col min="4" max="11" width="7.140625" style="11" customWidth="1"/>
    <col min="12" max="12" width="7.421875" style="11" customWidth="1"/>
    <col min="13" max="55" width="7.140625" style="11" customWidth="1"/>
    <col min="56" max="56" width="30.28125" style="11" customWidth="1"/>
    <col min="57" max="57" width="1.1484375" style="11" customWidth="1"/>
    <col min="58" max="58" width="1.1484375" style="55" customWidth="1"/>
    <col min="59" max="59" width="1.1484375" style="11" customWidth="1"/>
    <col min="60" max="16384" width="9.140625" style="11" customWidth="1"/>
  </cols>
  <sheetData>
    <row r="1" spans="1:59" ht="19.5" customHeight="1">
      <c r="A1" s="168"/>
      <c r="B1" s="169"/>
      <c r="C1" s="170"/>
      <c r="D1" s="177" t="s">
        <v>91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57" t="s">
        <v>119</v>
      </c>
      <c r="BE1" s="158"/>
      <c r="BF1" s="158"/>
      <c r="BG1" s="159"/>
    </row>
    <row r="2" spans="1:59" ht="19.5" customHeight="1">
      <c r="A2" s="171"/>
      <c r="B2" s="172"/>
      <c r="C2" s="173"/>
      <c r="D2" s="166" t="s">
        <v>113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48"/>
      <c r="BE2" s="160"/>
      <c r="BF2" s="160"/>
      <c r="BG2" s="161"/>
    </row>
    <row r="3" spans="1:59" ht="19.5" customHeight="1">
      <c r="A3" s="171"/>
      <c r="B3" s="172"/>
      <c r="C3" s="173"/>
      <c r="D3" s="166" t="s">
        <v>121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48"/>
      <c r="BE3" s="160"/>
      <c r="BF3" s="160"/>
      <c r="BG3" s="161"/>
    </row>
    <row r="4" spans="1:59" ht="12.75" customHeight="1">
      <c r="A4" s="171"/>
      <c r="B4" s="172"/>
      <c r="C4" s="173"/>
      <c r="D4" s="167" t="s">
        <v>21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48"/>
      <c r="BE4" s="160"/>
      <c r="BF4" s="160"/>
      <c r="BG4" s="161"/>
    </row>
    <row r="5" spans="1:59" ht="12.75" customHeight="1">
      <c r="A5" s="171"/>
      <c r="B5" s="172"/>
      <c r="C5" s="173"/>
      <c r="D5" s="162" t="s">
        <v>54</v>
      </c>
      <c r="E5" s="162"/>
      <c r="F5" s="162"/>
      <c r="G5" s="163"/>
      <c r="H5" s="165" t="s">
        <v>59</v>
      </c>
      <c r="I5" s="162"/>
      <c r="J5" s="162"/>
      <c r="K5" s="163"/>
      <c r="L5" s="165" t="s">
        <v>60</v>
      </c>
      <c r="M5" s="162"/>
      <c r="N5" s="162"/>
      <c r="O5" s="163"/>
      <c r="P5" s="165" t="s">
        <v>65</v>
      </c>
      <c r="Q5" s="162"/>
      <c r="R5" s="162"/>
      <c r="S5" s="163"/>
      <c r="T5" s="165" t="s">
        <v>66</v>
      </c>
      <c r="U5" s="162"/>
      <c r="V5" s="162"/>
      <c r="W5" s="163"/>
      <c r="X5" s="165" t="s">
        <v>70</v>
      </c>
      <c r="Y5" s="162"/>
      <c r="Z5" s="162"/>
      <c r="AA5" s="163"/>
      <c r="AB5" s="165" t="s">
        <v>71</v>
      </c>
      <c r="AC5" s="162"/>
      <c r="AD5" s="162"/>
      <c r="AE5" s="163"/>
      <c r="AF5" s="165" t="s">
        <v>75</v>
      </c>
      <c r="AG5" s="162"/>
      <c r="AH5" s="162"/>
      <c r="AI5" s="163"/>
      <c r="AJ5" s="165" t="s">
        <v>77</v>
      </c>
      <c r="AK5" s="162"/>
      <c r="AL5" s="162"/>
      <c r="AM5" s="163"/>
      <c r="AN5" s="165" t="s">
        <v>82</v>
      </c>
      <c r="AO5" s="162"/>
      <c r="AP5" s="162"/>
      <c r="AQ5" s="163"/>
      <c r="AR5" s="165" t="s">
        <v>83</v>
      </c>
      <c r="AS5" s="162"/>
      <c r="AT5" s="162"/>
      <c r="AU5" s="163"/>
      <c r="AV5" s="165" t="s">
        <v>87</v>
      </c>
      <c r="AW5" s="162"/>
      <c r="AX5" s="162"/>
      <c r="AY5" s="163"/>
      <c r="AZ5" s="165" t="s">
        <v>0</v>
      </c>
      <c r="BA5" s="162"/>
      <c r="BB5" s="162"/>
      <c r="BC5" s="162"/>
      <c r="BD5" s="148" t="s">
        <v>120</v>
      </c>
      <c r="BE5" s="149"/>
      <c r="BF5" s="149"/>
      <c r="BG5" s="150"/>
    </row>
    <row r="6" spans="1:59" ht="12.75" customHeight="1">
      <c r="A6" s="171"/>
      <c r="B6" s="172"/>
      <c r="C6" s="173"/>
      <c r="D6" s="156"/>
      <c r="E6" s="156"/>
      <c r="F6" s="156"/>
      <c r="G6" s="164"/>
      <c r="H6" s="155"/>
      <c r="I6" s="156"/>
      <c r="J6" s="156"/>
      <c r="K6" s="164"/>
      <c r="L6" s="155"/>
      <c r="M6" s="156"/>
      <c r="N6" s="156"/>
      <c r="O6" s="164"/>
      <c r="P6" s="155"/>
      <c r="Q6" s="156"/>
      <c r="R6" s="156"/>
      <c r="S6" s="164"/>
      <c r="T6" s="155"/>
      <c r="U6" s="156"/>
      <c r="V6" s="156"/>
      <c r="W6" s="164"/>
      <c r="X6" s="155"/>
      <c r="Y6" s="156"/>
      <c r="Z6" s="156"/>
      <c r="AA6" s="164"/>
      <c r="AB6" s="155"/>
      <c r="AC6" s="156"/>
      <c r="AD6" s="156"/>
      <c r="AE6" s="164"/>
      <c r="AF6" s="155"/>
      <c r="AG6" s="156"/>
      <c r="AH6" s="156"/>
      <c r="AI6" s="164"/>
      <c r="AJ6" s="155"/>
      <c r="AK6" s="156"/>
      <c r="AL6" s="156"/>
      <c r="AM6" s="164"/>
      <c r="AN6" s="155"/>
      <c r="AO6" s="156"/>
      <c r="AP6" s="156"/>
      <c r="AQ6" s="164"/>
      <c r="AR6" s="155"/>
      <c r="AS6" s="156"/>
      <c r="AT6" s="156"/>
      <c r="AU6" s="164"/>
      <c r="AV6" s="155"/>
      <c r="AW6" s="156"/>
      <c r="AX6" s="156"/>
      <c r="AY6" s="164"/>
      <c r="AZ6" s="155" t="s">
        <v>93</v>
      </c>
      <c r="BA6" s="156"/>
      <c r="BB6" s="156"/>
      <c r="BC6" s="156"/>
      <c r="BD6" s="151"/>
      <c r="BE6" s="149"/>
      <c r="BF6" s="149"/>
      <c r="BG6" s="150"/>
    </row>
    <row r="7" spans="1:59" ht="13.5">
      <c r="A7" s="171"/>
      <c r="B7" s="172"/>
      <c r="C7" s="173"/>
      <c r="D7" s="12" t="s">
        <v>33</v>
      </c>
      <c r="E7" s="16" t="s">
        <v>34</v>
      </c>
      <c r="F7" s="16" t="s">
        <v>35</v>
      </c>
      <c r="G7" s="16" t="s">
        <v>1</v>
      </c>
      <c r="H7" s="16" t="s">
        <v>33</v>
      </c>
      <c r="I7" s="16" t="s">
        <v>34</v>
      </c>
      <c r="J7" s="16" t="s">
        <v>35</v>
      </c>
      <c r="K7" s="16" t="s">
        <v>1</v>
      </c>
      <c r="L7" s="16" t="s">
        <v>33</v>
      </c>
      <c r="M7" s="16" t="s">
        <v>34</v>
      </c>
      <c r="N7" s="16" t="s">
        <v>35</v>
      </c>
      <c r="O7" s="16" t="s">
        <v>1</v>
      </c>
      <c r="P7" s="16" t="s">
        <v>33</v>
      </c>
      <c r="Q7" s="16" t="s">
        <v>34</v>
      </c>
      <c r="R7" s="16" t="s">
        <v>35</v>
      </c>
      <c r="S7" s="16" t="s">
        <v>1</v>
      </c>
      <c r="T7" s="16" t="s">
        <v>33</v>
      </c>
      <c r="U7" s="16" t="s">
        <v>34</v>
      </c>
      <c r="V7" s="16" t="s">
        <v>35</v>
      </c>
      <c r="W7" s="16" t="s">
        <v>1</v>
      </c>
      <c r="X7" s="16" t="s">
        <v>33</v>
      </c>
      <c r="Y7" s="16" t="s">
        <v>34</v>
      </c>
      <c r="Z7" s="16" t="s">
        <v>35</v>
      </c>
      <c r="AA7" s="16" t="s">
        <v>1</v>
      </c>
      <c r="AB7" s="16" t="s">
        <v>33</v>
      </c>
      <c r="AC7" s="16" t="s">
        <v>34</v>
      </c>
      <c r="AD7" s="16" t="s">
        <v>35</v>
      </c>
      <c r="AE7" s="16" t="s">
        <v>1</v>
      </c>
      <c r="AF7" s="16" t="s">
        <v>33</v>
      </c>
      <c r="AG7" s="16" t="s">
        <v>34</v>
      </c>
      <c r="AH7" s="16" t="s">
        <v>35</v>
      </c>
      <c r="AI7" s="16" t="s">
        <v>1</v>
      </c>
      <c r="AJ7" s="16" t="s">
        <v>33</v>
      </c>
      <c r="AK7" s="16" t="s">
        <v>34</v>
      </c>
      <c r="AL7" s="16" t="s">
        <v>35</v>
      </c>
      <c r="AM7" s="16" t="s">
        <v>1</v>
      </c>
      <c r="AN7" s="16" t="s">
        <v>33</v>
      </c>
      <c r="AO7" s="16" t="s">
        <v>34</v>
      </c>
      <c r="AP7" s="16" t="s">
        <v>35</v>
      </c>
      <c r="AQ7" s="16" t="s">
        <v>1</v>
      </c>
      <c r="AR7" s="16" t="s">
        <v>33</v>
      </c>
      <c r="AS7" s="16" t="s">
        <v>34</v>
      </c>
      <c r="AT7" s="16" t="s">
        <v>35</v>
      </c>
      <c r="AU7" s="16" t="s">
        <v>1</v>
      </c>
      <c r="AV7" s="16" t="s">
        <v>33</v>
      </c>
      <c r="AW7" s="16" t="s">
        <v>34</v>
      </c>
      <c r="AX7" s="16" t="s">
        <v>35</v>
      </c>
      <c r="AY7" s="16" t="s">
        <v>1</v>
      </c>
      <c r="AZ7" s="16" t="s">
        <v>33</v>
      </c>
      <c r="BA7" s="16" t="s">
        <v>34</v>
      </c>
      <c r="BB7" s="16" t="s">
        <v>35</v>
      </c>
      <c r="BC7" s="13" t="s">
        <v>1</v>
      </c>
      <c r="BD7" s="151"/>
      <c r="BE7" s="149"/>
      <c r="BF7" s="149"/>
      <c r="BG7" s="150"/>
    </row>
    <row r="8" spans="1:59" ht="13.5">
      <c r="A8" s="174"/>
      <c r="B8" s="175"/>
      <c r="C8" s="176"/>
      <c r="D8" s="14" t="s">
        <v>36</v>
      </c>
      <c r="E8" s="17" t="s">
        <v>37</v>
      </c>
      <c r="F8" s="17" t="s">
        <v>38</v>
      </c>
      <c r="G8" s="17" t="s">
        <v>2</v>
      </c>
      <c r="H8" s="17" t="s">
        <v>36</v>
      </c>
      <c r="I8" s="17" t="s">
        <v>37</v>
      </c>
      <c r="J8" s="17" t="s">
        <v>38</v>
      </c>
      <c r="K8" s="17" t="s">
        <v>2</v>
      </c>
      <c r="L8" s="17" t="s">
        <v>36</v>
      </c>
      <c r="M8" s="17" t="s">
        <v>37</v>
      </c>
      <c r="N8" s="17" t="s">
        <v>38</v>
      </c>
      <c r="O8" s="17" t="s">
        <v>2</v>
      </c>
      <c r="P8" s="17" t="s">
        <v>36</v>
      </c>
      <c r="Q8" s="17" t="s">
        <v>37</v>
      </c>
      <c r="R8" s="17" t="s">
        <v>38</v>
      </c>
      <c r="S8" s="17" t="s">
        <v>2</v>
      </c>
      <c r="T8" s="17" t="s">
        <v>36</v>
      </c>
      <c r="U8" s="17" t="s">
        <v>37</v>
      </c>
      <c r="V8" s="17" t="s">
        <v>38</v>
      </c>
      <c r="W8" s="17" t="s">
        <v>2</v>
      </c>
      <c r="X8" s="17" t="s">
        <v>36</v>
      </c>
      <c r="Y8" s="17" t="s">
        <v>37</v>
      </c>
      <c r="Z8" s="17" t="s">
        <v>38</v>
      </c>
      <c r="AA8" s="17" t="s">
        <v>2</v>
      </c>
      <c r="AB8" s="17" t="s">
        <v>36</v>
      </c>
      <c r="AC8" s="17" t="s">
        <v>37</v>
      </c>
      <c r="AD8" s="17" t="s">
        <v>38</v>
      </c>
      <c r="AE8" s="17" t="s">
        <v>2</v>
      </c>
      <c r="AF8" s="17" t="s">
        <v>36</v>
      </c>
      <c r="AG8" s="17" t="s">
        <v>37</v>
      </c>
      <c r="AH8" s="17" t="s">
        <v>38</v>
      </c>
      <c r="AI8" s="17" t="s">
        <v>2</v>
      </c>
      <c r="AJ8" s="17" t="s">
        <v>36</v>
      </c>
      <c r="AK8" s="17" t="s">
        <v>37</v>
      </c>
      <c r="AL8" s="17" t="s">
        <v>38</v>
      </c>
      <c r="AM8" s="17" t="s">
        <v>2</v>
      </c>
      <c r="AN8" s="17" t="s">
        <v>36</v>
      </c>
      <c r="AO8" s="17" t="s">
        <v>37</v>
      </c>
      <c r="AP8" s="17" t="s">
        <v>38</v>
      </c>
      <c r="AQ8" s="17" t="s">
        <v>2</v>
      </c>
      <c r="AR8" s="17" t="s">
        <v>36</v>
      </c>
      <c r="AS8" s="17" t="s">
        <v>37</v>
      </c>
      <c r="AT8" s="17" t="s">
        <v>38</v>
      </c>
      <c r="AU8" s="17" t="s">
        <v>2</v>
      </c>
      <c r="AV8" s="17" t="s">
        <v>36</v>
      </c>
      <c r="AW8" s="17" t="s">
        <v>37</v>
      </c>
      <c r="AX8" s="17" t="s">
        <v>38</v>
      </c>
      <c r="AY8" s="17" t="s">
        <v>2</v>
      </c>
      <c r="AZ8" s="17" t="s">
        <v>36</v>
      </c>
      <c r="BA8" s="17" t="s">
        <v>37</v>
      </c>
      <c r="BB8" s="17" t="s">
        <v>38</v>
      </c>
      <c r="BC8" s="15" t="s">
        <v>2</v>
      </c>
      <c r="BD8" s="152"/>
      <c r="BE8" s="153"/>
      <c r="BF8" s="153"/>
      <c r="BG8" s="154"/>
    </row>
    <row r="9" spans="1:59" ht="4.5" customHeight="1">
      <c r="A9" s="18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8"/>
      <c r="BE9" s="18"/>
      <c r="BF9" s="18"/>
      <c r="BG9" s="18"/>
    </row>
    <row r="10" spans="1:59" ht="12.75" customHeight="1">
      <c r="A10" s="145"/>
      <c r="B10" s="146"/>
      <c r="C10" s="147"/>
      <c r="D10" s="144" t="s">
        <v>55</v>
      </c>
      <c r="E10" s="139"/>
      <c r="F10" s="139"/>
      <c r="G10" s="143"/>
      <c r="H10" s="100" t="s">
        <v>58</v>
      </c>
      <c r="I10" s="139"/>
      <c r="J10" s="139"/>
      <c r="K10" s="143"/>
      <c r="L10" s="144" t="s">
        <v>61</v>
      </c>
      <c r="M10" s="139"/>
      <c r="N10" s="139"/>
      <c r="O10" s="143"/>
      <c r="P10" s="100" t="s">
        <v>64</v>
      </c>
      <c r="Q10" s="139"/>
      <c r="R10" s="139"/>
      <c r="S10" s="143"/>
      <c r="T10" s="100" t="s">
        <v>67</v>
      </c>
      <c r="U10" s="139"/>
      <c r="V10" s="139"/>
      <c r="W10" s="143"/>
      <c r="X10" s="100" t="s">
        <v>69</v>
      </c>
      <c r="Y10" s="139"/>
      <c r="Z10" s="139"/>
      <c r="AA10" s="143"/>
      <c r="AB10" s="100" t="s">
        <v>72</v>
      </c>
      <c r="AC10" s="139"/>
      <c r="AD10" s="139"/>
      <c r="AE10" s="143"/>
      <c r="AF10" s="144" t="s">
        <v>76</v>
      </c>
      <c r="AG10" s="139"/>
      <c r="AH10" s="139"/>
      <c r="AI10" s="143"/>
      <c r="AJ10" s="100" t="s">
        <v>78</v>
      </c>
      <c r="AK10" s="139"/>
      <c r="AL10" s="139"/>
      <c r="AM10" s="143"/>
      <c r="AN10" s="144" t="s">
        <v>81</v>
      </c>
      <c r="AO10" s="139"/>
      <c r="AP10" s="139"/>
      <c r="AQ10" s="143"/>
      <c r="AR10" s="100" t="s">
        <v>84</v>
      </c>
      <c r="AS10" s="139"/>
      <c r="AT10" s="139"/>
      <c r="AU10" s="143"/>
      <c r="AV10" s="142" t="s">
        <v>88</v>
      </c>
      <c r="AW10" s="139"/>
      <c r="AX10" s="139"/>
      <c r="AY10" s="143"/>
      <c r="AZ10" s="144" t="s">
        <v>55</v>
      </c>
      <c r="BA10" s="139"/>
      <c r="BB10" s="139"/>
      <c r="BC10" s="143"/>
      <c r="BD10" s="145"/>
      <c r="BE10" s="146"/>
      <c r="BF10" s="146"/>
      <c r="BG10" s="147"/>
    </row>
    <row r="11" spans="1:59" ht="13.5">
      <c r="A11" s="123" t="s">
        <v>18</v>
      </c>
      <c r="B11" s="124"/>
      <c r="C11" s="125"/>
      <c r="D11" s="21">
        <v>27</v>
      </c>
      <c r="E11" s="22">
        <v>13.5</v>
      </c>
      <c r="F11" s="21">
        <v>13</v>
      </c>
      <c r="G11" s="22">
        <f>SUM(D11:F11)</f>
        <v>53.5</v>
      </c>
      <c r="H11" s="21">
        <f>+D37</f>
        <v>23.1</v>
      </c>
      <c r="I11" s="21">
        <f>+E37</f>
        <v>13.5</v>
      </c>
      <c r="J11" s="21">
        <f>F37</f>
        <v>10.8</v>
      </c>
      <c r="K11" s="21">
        <f>SUM(H11:J11)</f>
        <v>47.400000000000006</v>
      </c>
      <c r="L11" s="21">
        <f>H37</f>
        <v>18.800000000000004</v>
      </c>
      <c r="M11" s="21">
        <f>I39</f>
        <v>12.600000000000001</v>
      </c>
      <c r="N11" s="21">
        <f>J37</f>
        <v>8.600000000000001</v>
      </c>
      <c r="O11" s="21">
        <f>SUM(L11:N11)</f>
        <v>40.00000000000001</v>
      </c>
      <c r="P11" s="21">
        <f>L37</f>
        <v>23.000000000000004</v>
      </c>
      <c r="Q11" s="21">
        <f>M37</f>
        <v>14.000000000000004</v>
      </c>
      <c r="R11" s="21">
        <f>N37</f>
        <v>10.300000000000002</v>
      </c>
      <c r="S11" s="21">
        <f>SUM(P11:R11)</f>
        <v>47.30000000000001</v>
      </c>
      <c r="T11" s="21">
        <f>P37</f>
        <v>29.900000000000002</v>
      </c>
      <c r="U11" s="21">
        <f>Q37</f>
        <v>15.800000000000002</v>
      </c>
      <c r="V11" s="21">
        <f>R37</f>
        <v>13.300000000000002</v>
      </c>
      <c r="W11" s="21">
        <f>SUM(T11:V11)</f>
        <v>59.00000000000001</v>
      </c>
      <c r="X11" s="21">
        <f>T37</f>
        <v>28.000000000000004</v>
      </c>
      <c r="Y11" s="21">
        <f>U37</f>
        <v>13.600000000000001</v>
      </c>
      <c r="Z11" s="21">
        <f>V37</f>
        <v>11.400000000000002</v>
      </c>
      <c r="AA11" s="21">
        <f>SUM(X11:Z11)</f>
        <v>53.000000000000014</v>
      </c>
      <c r="AB11" s="21">
        <f>X37</f>
        <v>23.800000000000008</v>
      </c>
      <c r="AC11" s="21">
        <f>Y37</f>
        <v>11.4</v>
      </c>
      <c r="AD11" s="21">
        <f>Z37:Z37</f>
        <v>10.8</v>
      </c>
      <c r="AE11" s="21">
        <f>SUM(AB11:AD11)</f>
        <v>46.000000000000014</v>
      </c>
      <c r="AF11" s="21">
        <f>AB37</f>
        <v>19.10000000000001</v>
      </c>
      <c r="AG11" s="21">
        <f>AC37</f>
        <v>10.8</v>
      </c>
      <c r="AH11" s="21">
        <f>AD37</f>
        <v>9.799999999999999</v>
      </c>
      <c r="AI11" s="21">
        <f>AE37:AE37</f>
        <v>39.70000000000001</v>
      </c>
      <c r="AJ11" s="21">
        <f>AF37</f>
        <v>15.400000000000007</v>
      </c>
      <c r="AK11" s="21">
        <f>AG37</f>
        <v>8.5</v>
      </c>
      <c r="AL11" s="21">
        <f>AH39</f>
        <v>8.3</v>
      </c>
      <c r="AM11" s="21">
        <f>SUM(AJ11:AL11)</f>
        <v>32.2</v>
      </c>
      <c r="AN11" s="21">
        <f>AJ37</f>
        <v>9.900000000000006</v>
      </c>
      <c r="AO11" s="21">
        <f>AK37</f>
        <v>6.7</v>
      </c>
      <c r="AP11" s="21">
        <f>AL37</f>
        <v>6</v>
      </c>
      <c r="AQ11" s="21">
        <f>SUM(AN11:AP11)</f>
        <v>22.600000000000005</v>
      </c>
      <c r="AR11" s="21">
        <f>AN37</f>
        <v>6.900000000000006</v>
      </c>
      <c r="AS11" s="21">
        <f>AO37</f>
        <v>4.6</v>
      </c>
      <c r="AT11" s="21">
        <f>AP37</f>
        <v>5.1000000000000005</v>
      </c>
      <c r="AU11" s="21">
        <f>SUM(AR11:AT11)</f>
        <v>16.600000000000005</v>
      </c>
      <c r="AV11" s="21">
        <f>AR37</f>
        <v>4.500000000000006</v>
      </c>
      <c r="AW11" s="21">
        <f>AS37</f>
        <v>2.5999999999999996</v>
      </c>
      <c r="AX11" s="21">
        <f>AT37</f>
        <v>3.9000000000000004</v>
      </c>
      <c r="AY11" s="21">
        <f>SUM(AV11:AX11)</f>
        <v>11.000000000000007</v>
      </c>
      <c r="AZ11" s="21">
        <f>D11</f>
        <v>27</v>
      </c>
      <c r="BA11" s="22">
        <f>E11</f>
        <v>13.5</v>
      </c>
      <c r="BB11" s="21">
        <f>F11</f>
        <v>13</v>
      </c>
      <c r="BC11" s="22">
        <f>SUM(AZ11:BB11)</f>
        <v>53.5</v>
      </c>
      <c r="BD11" s="126" t="s">
        <v>96</v>
      </c>
      <c r="BE11" s="127"/>
      <c r="BF11" s="127"/>
      <c r="BG11" s="128"/>
    </row>
    <row r="12" spans="1:59" ht="12.7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27"/>
      <c r="S12" s="26"/>
      <c r="T12" s="27"/>
      <c r="U12" s="27"/>
      <c r="V12" s="27"/>
      <c r="W12" s="26"/>
      <c r="X12" s="27"/>
      <c r="Y12" s="27"/>
      <c r="Z12" s="27"/>
      <c r="AA12" s="26"/>
      <c r="AB12" s="27"/>
      <c r="AC12" s="27"/>
      <c r="AD12" s="27"/>
      <c r="AE12" s="26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139" t="s">
        <v>114</v>
      </c>
      <c r="BA12" s="139"/>
      <c r="BB12" s="139"/>
      <c r="BC12" s="139"/>
      <c r="BD12" s="140"/>
      <c r="BE12" s="140"/>
      <c r="BF12" s="140"/>
      <c r="BG12" s="141"/>
    </row>
    <row r="13" spans="1:59" ht="13.5">
      <c r="A13" s="123" t="s">
        <v>19</v>
      </c>
      <c r="B13" s="124"/>
      <c r="C13" s="125"/>
      <c r="D13" s="21">
        <f>SUM(D14:D15)</f>
        <v>3.3000000000000003</v>
      </c>
      <c r="E13" s="21">
        <f>SUM(E14:E15)</f>
        <v>1.3</v>
      </c>
      <c r="F13" s="21">
        <f>SUM(F14:F15)</f>
        <v>1.2</v>
      </c>
      <c r="G13" s="21">
        <f>SUM(D13:F13)</f>
        <v>5.800000000000001</v>
      </c>
      <c r="H13" s="21">
        <f>SUM(H14:H15)</f>
        <v>0.7999999999999999</v>
      </c>
      <c r="I13" s="21">
        <f>SUM(I14:I15)</f>
        <v>0.2</v>
      </c>
      <c r="J13" s="21">
        <f>SUM(J14:J15)</f>
        <v>0.1</v>
      </c>
      <c r="K13" s="21">
        <f>SUM(H13:J13)</f>
        <v>1.1</v>
      </c>
      <c r="L13" s="21">
        <f>SUM(L14:L15)</f>
        <v>8</v>
      </c>
      <c r="M13" s="21">
        <f>SUM(M14:M15)</f>
        <v>3.3</v>
      </c>
      <c r="N13" s="21">
        <f>SUM(N14:N15)</f>
        <v>2.6</v>
      </c>
      <c r="O13" s="21">
        <f>SUM(L13:N13)</f>
        <v>13.9</v>
      </c>
      <c r="P13" s="21">
        <f>SUM(P14:P15)</f>
        <v>10.3</v>
      </c>
      <c r="Q13" s="21">
        <f>SUM(Q14:Q15)</f>
        <v>4.699999999999999</v>
      </c>
      <c r="R13" s="21">
        <f>SUM(R14:R15)</f>
        <v>3.4</v>
      </c>
      <c r="S13" s="21">
        <f>SUM(P13:R13)</f>
        <v>18.4</v>
      </c>
      <c r="T13" s="21">
        <f>SUM(T14:T15)</f>
        <v>2.5</v>
      </c>
      <c r="U13" s="21">
        <f>SUM(U14:U15)</f>
        <v>1.4000000000000001</v>
      </c>
      <c r="V13" s="21">
        <f>SUM(V14:V15)</f>
        <v>1</v>
      </c>
      <c r="W13" s="21">
        <f>SUM(T13:V13)</f>
        <v>4.9</v>
      </c>
      <c r="X13" s="21">
        <f>SUM(X14:X15)</f>
        <v>1.1</v>
      </c>
      <c r="Y13" s="21">
        <f>SUM(Y14:Y15)</f>
        <v>0.7</v>
      </c>
      <c r="Z13" s="21">
        <f>SUM(Z14:Z15)</f>
        <v>0.5</v>
      </c>
      <c r="AA13" s="21">
        <f>SUM(X13:Z13)</f>
        <v>2.3</v>
      </c>
      <c r="AB13" s="21">
        <f>SUM(AB14:AB15)</f>
        <v>0.5</v>
      </c>
      <c r="AC13" s="21">
        <f>SUM(AC14:AC15)</f>
        <v>0.5</v>
      </c>
      <c r="AD13" s="21">
        <f>SUM(AD14:AD15)</f>
        <v>0.2</v>
      </c>
      <c r="AE13" s="21">
        <f>SUM(AB13:AD13)</f>
        <v>1.2</v>
      </c>
      <c r="AF13" s="21">
        <f>SUM(AF14:AF15)</f>
        <v>0.7</v>
      </c>
      <c r="AG13" s="21">
        <f>SUM(AG14:AG15)</f>
        <v>0.7</v>
      </c>
      <c r="AH13" s="21">
        <f>SUM(AH14:AH15)</f>
        <v>0.3</v>
      </c>
      <c r="AI13" s="21">
        <f>SUM(AF13:AH13)</f>
        <v>1.7</v>
      </c>
      <c r="AJ13" s="21">
        <f>SUM(AJ14:AJ15)</f>
        <v>0.5</v>
      </c>
      <c r="AK13" s="21">
        <f>SUM(AK14:AK15)</f>
        <v>0.5</v>
      </c>
      <c r="AL13" s="21">
        <f>SUM(AL14:AL15)</f>
        <v>0.2</v>
      </c>
      <c r="AM13" s="21">
        <f>SUM(AJ13:AL13)</f>
        <v>1.2</v>
      </c>
      <c r="AN13" s="21">
        <f>SUM(AN14:AN15)</f>
        <v>0.6</v>
      </c>
      <c r="AO13" s="21">
        <f>SUM(AO14:AO15)</f>
        <v>0.4</v>
      </c>
      <c r="AP13" s="21">
        <f>SUM(AP14:AP15)</f>
        <v>0.2</v>
      </c>
      <c r="AQ13" s="21">
        <f>SUM(AN13:AP13)</f>
        <v>1.2</v>
      </c>
      <c r="AR13" s="21">
        <f>SUM(AR14:AR15)</f>
        <v>0.2</v>
      </c>
      <c r="AS13" s="21">
        <f>SUM(AS14:AS15)</f>
        <v>0.4</v>
      </c>
      <c r="AT13" s="21">
        <f>SUM(AT14:AT15)</f>
        <v>0.1</v>
      </c>
      <c r="AU13" s="21">
        <f>SUM(AR13:AT13)</f>
        <v>0.7000000000000001</v>
      </c>
      <c r="AV13" s="21">
        <f>SUM(AV14:AV15)</f>
        <v>0.6</v>
      </c>
      <c r="AW13" s="21">
        <f>SUM(AW14:AW15)</f>
        <v>0.5</v>
      </c>
      <c r="AX13" s="21">
        <f>SUM(AX14:AX15)</f>
        <v>0.1</v>
      </c>
      <c r="AY13" s="21">
        <f>SUM(AV13:AX13)</f>
        <v>1.2000000000000002</v>
      </c>
      <c r="AZ13" s="21">
        <f>SUM(AZ14:AZ15)</f>
        <v>29.1</v>
      </c>
      <c r="BA13" s="21">
        <f>SUM(BA14:BA15)</f>
        <v>14.599999999999998</v>
      </c>
      <c r="BB13" s="21">
        <f>SUM(BB14:BB15)</f>
        <v>9.899999999999999</v>
      </c>
      <c r="BC13" s="21">
        <f>SUM(AZ13:BB13)</f>
        <v>53.6</v>
      </c>
      <c r="BD13" s="126" t="s">
        <v>97</v>
      </c>
      <c r="BE13" s="127"/>
      <c r="BF13" s="127"/>
      <c r="BG13" s="128"/>
    </row>
    <row r="14" spans="1:59" ht="12.75" customHeight="1">
      <c r="A14" s="25"/>
      <c r="B14" s="129" t="s">
        <v>47</v>
      </c>
      <c r="C14" s="130"/>
      <c r="D14" s="29">
        <v>3.2</v>
      </c>
      <c r="E14" s="29">
        <v>1.3</v>
      </c>
      <c r="F14" s="29">
        <v>1.2</v>
      </c>
      <c r="G14" s="29">
        <f>SUM(D14:F14)</f>
        <v>5.7</v>
      </c>
      <c r="H14" s="29">
        <v>0.7</v>
      </c>
      <c r="I14" s="29">
        <v>0.2</v>
      </c>
      <c r="J14" s="29">
        <v>0.1</v>
      </c>
      <c r="K14" s="29">
        <f>SUM(H14:J14)</f>
        <v>0.9999999999999999</v>
      </c>
      <c r="L14" s="29">
        <v>7.9</v>
      </c>
      <c r="M14" s="29">
        <v>3.3</v>
      </c>
      <c r="N14" s="29">
        <v>2.6</v>
      </c>
      <c r="O14" s="29">
        <f>SUM(L14:N14)</f>
        <v>13.799999999999999</v>
      </c>
      <c r="P14" s="29">
        <v>10.3</v>
      </c>
      <c r="Q14" s="29">
        <v>4.6</v>
      </c>
      <c r="R14" s="29">
        <v>3.4</v>
      </c>
      <c r="S14" s="29">
        <f>SUM(P14:R14)</f>
        <v>18.3</v>
      </c>
      <c r="T14" s="29">
        <v>2.5</v>
      </c>
      <c r="U14" s="29">
        <v>1.3</v>
      </c>
      <c r="V14" s="29">
        <v>1</v>
      </c>
      <c r="W14" s="29">
        <f>SUM(T14:V14)</f>
        <v>4.8</v>
      </c>
      <c r="X14" s="29">
        <v>1</v>
      </c>
      <c r="Y14" s="29">
        <v>0.6</v>
      </c>
      <c r="Z14" s="29">
        <v>0.5</v>
      </c>
      <c r="AA14" s="29">
        <f>SUM(X14:Z14)</f>
        <v>2.1</v>
      </c>
      <c r="AB14" s="29">
        <v>0.5</v>
      </c>
      <c r="AC14" s="29">
        <v>0.3</v>
      </c>
      <c r="AD14" s="29">
        <v>0.2</v>
      </c>
      <c r="AE14" s="29">
        <f>SUM(AB14:AD14)</f>
        <v>1</v>
      </c>
      <c r="AF14" s="29">
        <v>0.7</v>
      </c>
      <c r="AG14" s="29">
        <v>0.6</v>
      </c>
      <c r="AH14" s="29">
        <v>0.3</v>
      </c>
      <c r="AI14" s="29">
        <f>SUM(AF14:AH14)</f>
        <v>1.5999999999999999</v>
      </c>
      <c r="AJ14" s="29">
        <v>0.4</v>
      </c>
      <c r="AK14" s="29">
        <v>0.4</v>
      </c>
      <c r="AL14" s="29">
        <v>0.2</v>
      </c>
      <c r="AM14" s="29">
        <f>SUM(AJ14:AL14)</f>
        <v>1</v>
      </c>
      <c r="AN14" s="29">
        <v>0.5</v>
      </c>
      <c r="AO14" s="29">
        <v>0.4</v>
      </c>
      <c r="AP14" s="29">
        <v>0.2</v>
      </c>
      <c r="AQ14" s="29">
        <f>SUM(AN14:AP14)</f>
        <v>1.1</v>
      </c>
      <c r="AR14" s="29">
        <v>0.1</v>
      </c>
      <c r="AS14" s="29">
        <v>0.2</v>
      </c>
      <c r="AT14" s="29">
        <v>0.1</v>
      </c>
      <c r="AU14" s="29">
        <f>SUM(AR14:AT14)</f>
        <v>0.4</v>
      </c>
      <c r="AV14" s="29">
        <v>0.3</v>
      </c>
      <c r="AW14" s="29">
        <v>0.2</v>
      </c>
      <c r="AX14" s="29">
        <v>0.1</v>
      </c>
      <c r="AY14" s="29">
        <f>SUM(AV14:AX14)</f>
        <v>0.6</v>
      </c>
      <c r="AZ14" s="29">
        <f aca="true" t="shared" si="0" ref="AZ14:BB15">SUM(D14+H14+L14+P14+T14+X14+AB14+AF14+AJ14+AN14+AR14+AV14)</f>
        <v>28.1</v>
      </c>
      <c r="BA14" s="29">
        <f t="shared" si="0"/>
        <v>13.399999999999999</v>
      </c>
      <c r="BB14" s="29">
        <f t="shared" si="0"/>
        <v>9.899999999999999</v>
      </c>
      <c r="BC14" s="29">
        <f>SUM(AZ14:BB14)</f>
        <v>51.4</v>
      </c>
      <c r="BD14" s="101" t="s">
        <v>48</v>
      </c>
      <c r="BE14" s="102"/>
      <c r="BF14" s="31"/>
      <c r="BG14" s="32"/>
    </row>
    <row r="15" spans="1:59" ht="13.5">
      <c r="A15" s="25"/>
      <c r="B15" s="114" t="s">
        <v>3</v>
      </c>
      <c r="C15" s="105"/>
      <c r="D15" s="33">
        <v>0.1</v>
      </c>
      <c r="E15" s="33">
        <v>0</v>
      </c>
      <c r="F15" s="33">
        <v>0</v>
      </c>
      <c r="G15" s="33">
        <f>SUM(D15:F15)</f>
        <v>0.1</v>
      </c>
      <c r="H15" s="33">
        <v>0.1</v>
      </c>
      <c r="I15" s="33">
        <v>0</v>
      </c>
      <c r="J15" s="33">
        <v>0</v>
      </c>
      <c r="K15" s="33">
        <f>SUM(H15:J15)</f>
        <v>0.1</v>
      </c>
      <c r="L15" s="33">
        <v>0.1</v>
      </c>
      <c r="M15" s="33">
        <v>0</v>
      </c>
      <c r="N15" s="33">
        <v>0</v>
      </c>
      <c r="O15" s="33">
        <f>SUM(L15:N15)</f>
        <v>0.1</v>
      </c>
      <c r="P15" s="33">
        <v>0</v>
      </c>
      <c r="Q15" s="33">
        <v>0.1</v>
      </c>
      <c r="R15" s="33">
        <v>0</v>
      </c>
      <c r="S15" s="33">
        <f>SUM(P15:R15)</f>
        <v>0.1</v>
      </c>
      <c r="T15" s="33">
        <v>0</v>
      </c>
      <c r="U15" s="33">
        <v>0.1</v>
      </c>
      <c r="V15" s="33">
        <v>0</v>
      </c>
      <c r="W15" s="33">
        <f>SUM(T15:V15)</f>
        <v>0.1</v>
      </c>
      <c r="X15" s="33">
        <v>0.1</v>
      </c>
      <c r="Y15" s="33">
        <v>0.1</v>
      </c>
      <c r="Z15" s="33">
        <v>0</v>
      </c>
      <c r="AA15" s="33">
        <f>SUM(X15:Z15)</f>
        <v>0.2</v>
      </c>
      <c r="AB15" s="33">
        <v>0</v>
      </c>
      <c r="AC15" s="33">
        <v>0.2</v>
      </c>
      <c r="AD15" s="33">
        <v>0</v>
      </c>
      <c r="AE15" s="33">
        <f>SUM(AB15:AD15)</f>
        <v>0.2</v>
      </c>
      <c r="AF15" s="33">
        <v>0</v>
      </c>
      <c r="AG15" s="33">
        <v>0.1</v>
      </c>
      <c r="AH15" s="33">
        <v>0</v>
      </c>
      <c r="AI15" s="33">
        <f>SUM(AF15:AH15)</f>
        <v>0.1</v>
      </c>
      <c r="AJ15" s="33">
        <v>0.1</v>
      </c>
      <c r="AK15" s="33">
        <v>0.1</v>
      </c>
      <c r="AL15" s="33">
        <v>0</v>
      </c>
      <c r="AM15" s="33">
        <f>SUM(AJ15:AL15)</f>
        <v>0.2</v>
      </c>
      <c r="AN15" s="33">
        <v>0.1</v>
      </c>
      <c r="AO15" s="33">
        <v>0</v>
      </c>
      <c r="AP15" s="33">
        <v>0</v>
      </c>
      <c r="AQ15" s="33">
        <f>SUM(AN15:AP15)</f>
        <v>0.1</v>
      </c>
      <c r="AR15" s="33">
        <v>0.1</v>
      </c>
      <c r="AS15" s="33">
        <v>0.2</v>
      </c>
      <c r="AT15" s="33">
        <v>0</v>
      </c>
      <c r="AU15" s="33">
        <f>SUM(AR15:AT15)</f>
        <v>0.30000000000000004</v>
      </c>
      <c r="AV15" s="33">
        <v>0.3</v>
      </c>
      <c r="AW15" s="33">
        <v>0.3</v>
      </c>
      <c r="AX15" s="33">
        <v>0</v>
      </c>
      <c r="AY15" s="33">
        <f>SUM(AV15:AX15)</f>
        <v>0.6</v>
      </c>
      <c r="AZ15" s="33">
        <f>D15+H15+L15+P15+T15+X15+AB15+AF15+AJ15+AN15+AR15+AV15</f>
        <v>1</v>
      </c>
      <c r="BA15" s="33">
        <f t="shared" si="0"/>
        <v>1.2</v>
      </c>
      <c r="BB15" s="33">
        <f t="shared" si="0"/>
        <v>0</v>
      </c>
      <c r="BC15" s="33">
        <f>SUM(AZ15:BB15)</f>
        <v>2.2</v>
      </c>
      <c r="BD15" s="115" t="s">
        <v>4</v>
      </c>
      <c r="BE15" s="116"/>
      <c r="BF15" s="31"/>
      <c r="BG15" s="32"/>
    </row>
    <row r="16" spans="1:59" ht="6.7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32"/>
    </row>
    <row r="17" spans="1:59" ht="13.5">
      <c r="A17" s="123" t="s">
        <v>20</v>
      </c>
      <c r="B17" s="124"/>
      <c r="C17" s="125"/>
      <c r="D17" s="21">
        <f>SUM(D19:D25)</f>
        <v>1.7</v>
      </c>
      <c r="E17" s="21">
        <f>SUM(E19:E25)</f>
        <v>2.9</v>
      </c>
      <c r="F17" s="21">
        <f>SUM(F19:F25)</f>
        <v>0.2</v>
      </c>
      <c r="G17" s="21">
        <f aca="true" t="shared" si="1" ref="G17:G25">SUM(D17:F17)</f>
        <v>4.8</v>
      </c>
      <c r="H17" s="21">
        <f>SUM(H19:H25)</f>
        <v>1.5</v>
      </c>
      <c r="I17" s="21">
        <f>SUM(I19:I25)</f>
        <v>3</v>
      </c>
      <c r="J17" s="21">
        <f>SUM(J19:J25)</f>
        <v>1.5999999999999999</v>
      </c>
      <c r="K17" s="21">
        <f>SUM(H17:J17)</f>
        <v>6.1</v>
      </c>
      <c r="L17" s="21">
        <f>SUM(L19:L25)</f>
        <v>1.8</v>
      </c>
      <c r="M17" s="21">
        <f>SUM(M19:M25)</f>
        <v>2.7</v>
      </c>
      <c r="N17" s="21">
        <f>SUM(N19:N25)</f>
        <v>0.2</v>
      </c>
      <c r="O17" s="21">
        <f aca="true" t="shared" si="2" ref="O17:O25">SUM(L17:N17)</f>
        <v>4.7</v>
      </c>
      <c r="P17" s="21">
        <f>SUM(P19:P25)</f>
        <v>1.8</v>
      </c>
      <c r="Q17" s="21">
        <f>SUM(Q19:Q25)</f>
        <v>2.8</v>
      </c>
      <c r="R17" s="21">
        <f>SUM(R19:R25)</f>
        <v>0.8</v>
      </c>
      <c r="S17" s="21">
        <f aca="true" t="shared" si="3" ref="S17:S25">SUM(P17:R17)</f>
        <v>5.3999999999999995</v>
      </c>
      <c r="T17" s="21">
        <f>SUM(T19:T25)</f>
        <v>1.8</v>
      </c>
      <c r="U17" s="21">
        <f>SUM(U19:U25)</f>
        <v>3.3</v>
      </c>
      <c r="V17" s="21">
        <f>SUM(V19:V25)</f>
        <v>2</v>
      </c>
      <c r="W17" s="21">
        <f aca="true" t="shared" si="4" ref="W17:W25">SUM(T17:V17)</f>
        <v>7.1</v>
      </c>
      <c r="X17" s="21">
        <f>SUM(X19:X25)</f>
        <v>1.9000000000000001</v>
      </c>
      <c r="Y17" s="21">
        <f>SUM(Y19:Y25)</f>
        <v>3.3</v>
      </c>
      <c r="Z17" s="21">
        <f>SUM(Z19:Z25)</f>
        <v>0.4</v>
      </c>
      <c r="AA17" s="21">
        <f aca="true" t="shared" si="5" ref="AA17:AA25">SUM(X17:Z17)</f>
        <v>5.6000000000000005</v>
      </c>
      <c r="AB17" s="21">
        <f>SUM(AB19:AB25)</f>
        <v>1.9000000000000001</v>
      </c>
      <c r="AC17" s="21">
        <f>SUM(AC19:AC25)</f>
        <v>4</v>
      </c>
      <c r="AD17" s="21">
        <f>SUM(AD19:AD25)</f>
        <v>0.4</v>
      </c>
      <c r="AE17" s="21">
        <f aca="true" t="shared" si="6" ref="AE17:AE25">SUM(AB17:AD17)</f>
        <v>6.300000000000001</v>
      </c>
      <c r="AF17" s="21">
        <f>SUM(AF19:AF25)</f>
        <v>3</v>
      </c>
      <c r="AG17" s="21">
        <f>SUM(AG19:AG25)</f>
        <v>3.6</v>
      </c>
      <c r="AH17" s="21">
        <f>SUM(AH19:AH25)</f>
        <v>0.7</v>
      </c>
      <c r="AI17" s="21">
        <f aca="true" t="shared" si="7" ref="AI17:AI25">SUM(AF17:AH17)</f>
        <v>7.3</v>
      </c>
      <c r="AJ17" s="21">
        <f>SUM(AJ19:AJ25)</f>
        <v>3.0000000000000004</v>
      </c>
      <c r="AK17" s="21">
        <f>SUM(AK19:AK25)</f>
        <v>4</v>
      </c>
      <c r="AL17" s="21">
        <f>SUM(AL19:AL25)</f>
        <v>0.5</v>
      </c>
      <c r="AM17" s="21">
        <f aca="true" t="shared" si="8" ref="AM17:AM25">SUM(AJ17:AL17)</f>
        <v>7.5</v>
      </c>
      <c r="AN17" s="21">
        <f>SUM(AN19:AN25)</f>
        <v>2.6</v>
      </c>
      <c r="AO17" s="21">
        <f>SUM(AO19:AO25)</f>
        <v>3.5000000000000004</v>
      </c>
      <c r="AP17" s="21">
        <f>SUM(AP19:AP25)</f>
        <v>0.1</v>
      </c>
      <c r="AQ17" s="21">
        <f aca="true" t="shared" si="9" ref="AQ17:AQ25">SUM(AN17:AP17)</f>
        <v>6.2</v>
      </c>
      <c r="AR17" s="21">
        <f>SUM(AR19:AR25)</f>
        <v>1.3</v>
      </c>
      <c r="AS17" s="21">
        <f>SUM(AS19:AS25)</f>
        <v>2.8000000000000003</v>
      </c>
      <c r="AT17" s="21">
        <f>SUM(AT19:AT25)</f>
        <v>0.4</v>
      </c>
      <c r="AU17" s="21">
        <f>SUM(AR17:AT17)</f>
        <v>4.500000000000001</v>
      </c>
      <c r="AV17" s="21">
        <f>SUM(AV19:AV25)</f>
        <v>1.5</v>
      </c>
      <c r="AW17" s="21">
        <f>SUM(AW19:AW25)</f>
        <v>2.3</v>
      </c>
      <c r="AX17" s="21">
        <f>SUM(AX19:AX25)</f>
        <v>1.2</v>
      </c>
      <c r="AY17" s="21">
        <f aca="true" t="shared" si="10" ref="AY17:AY25">SUM(AV17:AX17)</f>
        <v>5</v>
      </c>
      <c r="AZ17" s="21">
        <f>SUM(AZ19:AZ25)</f>
        <v>23.8</v>
      </c>
      <c r="BA17" s="21">
        <f>SUM(BA19:BA25)</f>
        <v>38.199999999999996</v>
      </c>
      <c r="BB17" s="21">
        <f>SUM(BB19:BB25)</f>
        <v>8.499999999999998</v>
      </c>
      <c r="BC17" s="21">
        <f aca="true" t="shared" si="11" ref="BC17:BC25">SUM(AZ17:BB17)</f>
        <v>70.5</v>
      </c>
      <c r="BD17" s="126" t="s">
        <v>98</v>
      </c>
      <c r="BE17" s="127"/>
      <c r="BF17" s="127"/>
      <c r="BG17" s="128"/>
    </row>
    <row r="18" spans="1:59" ht="13.5">
      <c r="A18" s="25"/>
      <c r="B18" s="129" t="s">
        <v>24</v>
      </c>
      <c r="C18" s="130"/>
      <c r="D18" s="21">
        <f>SUM(D19:D22)</f>
        <v>1.7</v>
      </c>
      <c r="E18" s="21">
        <f>SUM(E19:E22)</f>
        <v>2.9</v>
      </c>
      <c r="F18" s="21">
        <f>SUM(F19:F22)</f>
        <v>0.2</v>
      </c>
      <c r="G18" s="21">
        <f t="shared" si="1"/>
        <v>4.8</v>
      </c>
      <c r="H18" s="21">
        <f>SUM(H19:H22)</f>
        <v>1.5</v>
      </c>
      <c r="I18" s="21">
        <f>SUM(I19:I22)</f>
        <v>3</v>
      </c>
      <c r="J18" s="21">
        <f>SUM(J19:J22)</f>
        <v>1.5999999999999999</v>
      </c>
      <c r="K18" s="21">
        <f>SUM(H18:J18)</f>
        <v>6.1</v>
      </c>
      <c r="L18" s="21">
        <f>SUM(L19:L22)</f>
        <v>1.8</v>
      </c>
      <c r="M18" s="21">
        <f>SUM(M19:M22)</f>
        <v>2.6</v>
      </c>
      <c r="N18" s="21">
        <f>SUM(N19:N22)</f>
        <v>0.2</v>
      </c>
      <c r="O18" s="21">
        <f t="shared" si="2"/>
        <v>4.6000000000000005</v>
      </c>
      <c r="P18" s="21">
        <f>SUM(P19:P22)</f>
        <v>1.7</v>
      </c>
      <c r="Q18" s="21">
        <f>SUM(Q19:Q22)</f>
        <v>2.8</v>
      </c>
      <c r="R18" s="21">
        <f>SUM(R19:R22)</f>
        <v>0.8</v>
      </c>
      <c r="S18" s="21">
        <f t="shared" si="3"/>
        <v>5.3</v>
      </c>
      <c r="T18" s="21">
        <f>SUM(T19:T22)</f>
        <v>1.8</v>
      </c>
      <c r="U18" s="21">
        <f>SUM(U19:U22)</f>
        <v>3.3</v>
      </c>
      <c r="V18" s="21">
        <f>SUM(V19:V22)</f>
        <v>2</v>
      </c>
      <c r="W18" s="21">
        <f t="shared" si="4"/>
        <v>7.1</v>
      </c>
      <c r="X18" s="21">
        <f>SUM(X19:X22)</f>
        <v>1.8</v>
      </c>
      <c r="Y18" s="21">
        <f>SUM(Y19:Y22)</f>
        <v>3.3</v>
      </c>
      <c r="Z18" s="21">
        <f>SUM(Z19:Z22)</f>
        <v>0.4</v>
      </c>
      <c r="AA18" s="21">
        <f t="shared" si="5"/>
        <v>5.5</v>
      </c>
      <c r="AB18" s="21">
        <f>SUM(AB19:AB22)</f>
        <v>1.8</v>
      </c>
      <c r="AC18" s="21">
        <f>SUM(AC19:AC22)</f>
        <v>4</v>
      </c>
      <c r="AD18" s="21">
        <f>SUM(AD19:AD22)</f>
        <v>0.4</v>
      </c>
      <c r="AE18" s="21">
        <f t="shared" si="6"/>
        <v>6.2</v>
      </c>
      <c r="AF18" s="21">
        <f>SUM(AF19:AF22)</f>
        <v>2.1</v>
      </c>
      <c r="AG18" s="21">
        <f>SUM(AG19:AG22)</f>
        <v>3.4</v>
      </c>
      <c r="AH18" s="21">
        <f>SUM(AH19:AH22)</f>
        <v>0.6</v>
      </c>
      <c r="AI18" s="21">
        <f t="shared" si="7"/>
        <v>6.1</v>
      </c>
      <c r="AJ18" s="21">
        <f>SUM(AJ19:AJ22)</f>
        <v>2.3000000000000003</v>
      </c>
      <c r="AK18" s="21">
        <f>SUM(AK19:AK22)</f>
        <v>3.8000000000000003</v>
      </c>
      <c r="AL18" s="21">
        <f>SUM(AL19:AL22)</f>
        <v>0.5</v>
      </c>
      <c r="AM18" s="21">
        <f t="shared" si="8"/>
        <v>6.6000000000000005</v>
      </c>
      <c r="AN18" s="21">
        <f>SUM(AN19:AN22)</f>
        <v>2</v>
      </c>
      <c r="AO18" s="21">
        <f>SUM(AO19:AO22)</f>
        <v>3.2</v>
      </c>
      <c r="AP18" s="21">
        <f>SUM(AP19:AP22)</f>
        <v>0.1</v>
      </c>
      <c r="AQ18" s="21">
        <f t="shared" si="9"/>
        <v>5.3</v>
      </c>
      <c r="AR18" s="21">
        <f>SUM(AR19:AR22)</f>
        <v>1.2</v>
      </c>
      <c r="AS18" s="21">
        <f>SUM(AS19:AS22)</f>
        <v>2.7</v>
      </c>
      <c r="AT18" s="21">
        <f>SUM(AT19:AT22)</f>
        <v>0.4</v>
      </c>
      <c r="AU18" s="21">
        <f>SUM(AR18:AT18)</f>
        <v>4.300000000000001</v>
      </c>
      <c r="AV18" s="21">
        <f>SUM(AV19:AV22)</f>
        <v>1.4</v>
      </c>
      <c r="AW18" s="21">
        <f>SUM(AW19:AW22)</f>
        <v>2.3</v>
      </c>
      <c r="AX18" s="21">
        <f>SUM(AX19:AX22)</f>
        <v>1.2</v>
      </c>
      <c r="AY18" s="21">
        <f t="shared" si="10"/>
        <v>4.8999999999999995</v>
      </c>
      <c r="AZ18" s="21">
        <f>SUM(AZ19:AZ22)</f>
        <v>21.1</v>
      </c>
      <c r="BA18" s="21">
        <f>SUM(BA19:BA22)</f>
        <v>37.3</v>
      </c>
      <c r="BB18" s="21">
        <f>SUM(BB19:BB22)</f>
        <v>8.399999999999999</v>
      </c>
      <c r="BC18" s="21">
        <f t="shared" si="11"/>
        <v>66.8</v>
      </c>
      <c r="BD18" s="101" t="s">
        <v>25</v>
      </c>
      <c r="BE18" s="102"/>
      <c r="BF18" s="31"/>
      <c r="BG18" s="32"/>
    </row>
    <row r="19" spans="1:59" ht="13.5">
      <c r="A19" s="25"/>
      <c r="B19" s="34"/>
      <c r="C19" s="35" t="s">
        <v>39</v>
      </c>
      <c r="D19" s="29">
        <v>1.4</v>
      </c>
      <c r="E19" s="29">
        <v>1.2</v>
      </c>
      <c r="F19" s="29">
        <v>0.2</v>
      </c>
      <c r="G19" s="29">
        <f t="shared" si="1"/>
        <v>2.8</v>
      </c>
      <c r="H19" s="29">
        <v>1.5</v>
      </c>
      <c r="I19" s="29">
        <v>1.2</v>
      </c>
      <c r="J19" s="29">
        <v>0.2</v>
      </c>
      <c r="K19" s="29">
        <f>SUM(H19:J19)</f>
        <v>2.9000000000000004</v>
      </c>
      <c r="L19" s="29">
        <v>1.8</v>
      </c>
      <c r="M19" s="29">
        <v>1.1</v>
      </c>
      <c r="N19" s="29">
        <v>0.2</v>
      </c>
      <c r="O19" s="29">
        <f t="shared" si="2"/>
        <v>3.1000000000000005</v>
      </c>
      <c r="P19" s="29">
        <v>1.7</v>
      </c>
      <c r="Q19" s="29">
        <v>1.1</v>
      </c>
      <c r="R19" s="29">
        <v>0.3</v>
      </c>
      <c r="S19" s="29">
        <f t="shared" si="3"/>
        <v>3.0999999999999996</v>
      </c>
      <c r="T19" s="29">
        <v>1.8</v>
      </c>
      <c r="U19" s="29">
        <v>1.1</v>
      </c>
      <c r="V19" s="29">
        <v>0.2</v>
      </c>
      <c r="W19" s="29">
        <f t="shared" si="4"/>
        <v>3.1000000000000005</v>
      </c>
      <c r="X19" s="29">
        <v>1.8</v>
      </c>
      <c r="Y19" s="29">
        <v>1.5</v>
      </c>
      <c r="Z19" s="29">
        <v>0.2</v>
      </c>
      <c r="AA19" s="29">
        <f t="shared" si="5"/>
        <v>3.5</v>
      </c>
      <c r="AB19" s="29">
        <v>1.7</v>
      </c>
      <c r="AC19" s="29">
        <v>1.7</v>
      </c>
      <c r="AD19" s="29">
        <v>0.3</v>
      </c>
      <c r="AE19" s="29">
        <f t="shared" si="6"/>
        <v>3.6999999999999997</v>
      </c>
      <c r="AF19" s="29">
        <v>1.9</v>
      </c>
      <c r="AG19" s="29">
        <v>1.4</v>
      </c>
      <c r="AH19" s="29">
        <v>0.4</v>
      </c>
      <c r="AI19" s="29">
        <f t="shared" si="7"/>
        <v>3.6999999999999997</v>
      </c>
      <c r="AJ19" s="29">
        <v>2.1</v>
      </c>
      <c r="AK19" s="29">
        <v>1.6</v>
      </c>
      <c r="AL19" s="29">
        <v>0.4</v>
      </c>
      <c r="AM19" s="29">
        <f t="shared" si="8"/>
        <v>4.1000000000000005</v>
      </c>
      <c r="AN19" s="29">
        <v>2</v>
      </c>
      <c r="AO19" s="29">
        <v>1.5</v>
      </c>
      <c r="AP19" s="29">
        <v>0.1</v>
      </c>
      <c r="AQ19" s="29">
        <f t="shared" si="9"/>
        <v>3.6</v>
      </c>
      <c r="AR19" s="29">
        <v>1.2</v>
      </c>
      <c r="AS19" s="29">
        <v>1</v>
      </c>
      <c r="AT19" s="29">
        <v>0.4</v>
      </c>
      <c r="AU19" s="29">
        <f aca="true" t="shared" si="12" ref="AU19:AU25">SUM(AR19:AT19)</f>
        <v>2.6</v>
      </c>
      <c r="AV19" s="29">
        <v>1.4</v>
      </c>
      <c r="AW19" s="29">
        <v>0.9</v>
      </c>
      <c r="AX19" s="29">
        <v>0.7</v>
      </c>
      <c r="AY19" s="29">
        <f t="shared" si="10"/>
        <v>3</v>
      </c>
      <c r="AZ19" s="29">
        <f aca="true" t="shared" si="13" ref="AZ19:BB25">SUM(D19+H19+L19+P19+T19+X19+AB19+AF19+AJ19+AN19+AR19+AV19)</f>
        <v>20.3</v>
      </c>
      <c r="BA19" s="29">
        <f t="shared" si="13"/>
        <v>15.299999999999999</v>
      </c>
      <c r="BB19" s="29">
        <f t="shared" si="13"/>
        <v>3.5999999999999996</v>
      </c>
      <c r="BC19" s="29">
        <f t="shared" si="11"/>
        <v>39.2</v>
      </c>
      <c r="BD19" s="36" t="s">
        <v>122</v>
      </c>
      <c r="BE19" s="34"/>
      <c r="BF19" s="26"/>
      <c r="BG19" s="32"/>
    </row>
    <row r="20" spans="1:59" ht="13.5">
      <c r="A20" s="25"/>
      <c r="B20" s="34"/>
      <c r="C20" s="37" t="s">
        <v>40</v>
      </c>
      <c r="D20" s="38">
        <v>0.3</v>
      </c>
      <c r="E20" s="38">
        <v>1.7</v>
      </c>
      <c r="F20" s="38">
        <v>0</v>
      </c>
      <c r="G20" s="38">
        <f t="shared" si="1"/>
        <v>2</v>
      </c>
      <c r="H20" s="38">
        <v>0</v>
      </c>
      <c r="I20" s="38">
        <v>1.8</v>
      </c>
      <c r="J20" s="38">
        <v>0</v>
      </c>
      <c r="K20" s="38">
        <f aca="true" t="shared" si="14" ref="K20:K25">SUM(H20:J20)</f>
        <v>1.8</v>
      </c>
      <c r="L20" s="38">
        <v>0</v>
      </c>
      <c r="M20" s="38">
        <v>1.5</v>
      </c>
      <c r="N20" s="38">
        <v>0</v>
      </c>
      <c r="O20" s="38">
        <f t="shared" si="2"/>
        <v>1.5</v>
      </c>
      <c r="P20" s="38">
        <v>0</v>
      </c>
      <c r="Q20" s="38">
        <v>1.7</v>
      </c>
      <c r="R20" s="38">
        <v>0.1</v>
      </c>
      <c r="S20" s="38">
        <f t="shared" si="3"/>
        <v>1.8</v>
      </c>
      <c r="T20" s="38">
        <v>0</v>
      </c>
      <c r="U20" s="38">
        <v>1.7</v>
      </c>
      <c r="V20" s="38">
        <v>0.1</v>
      </c>
      <c r="W20" s="38">
        <f>SUM(T20:V20)</f>
        <v>1.8</v>
      </c>
      <c r="X20" s="38">
        <v>0</v>
      </c>
      <c r="Y20" s="38">
        <v>1.8</v>
      </c>
      <c r="Z20" s="38">
        <v>0.1</v>
      </c>
      <c r="AA20" s="38">
        <f t="shared" si="5"/>
        <v>1.9000000000000001</v>
      </c>
      <c r="AB20" s="38">
        <v>0</v>
      </c>
      <c r="AC20" s="38">
        <v>2.2</v>
      </c>
      <c r="AD20" s="38">
        <v>0.1</v>
      </c>
      <c r="AE20" s="38">
        <f t="shared" si="6"/>
        <v>2.3000000000000003</v>
      </c>
      <c r="AF20" s="38">
        <v>0.2</v>
      </c>
      <c r="AG20" s="38">
        <v>2</v>
      </c>
      <c r="AH20" s="38">
        <v>0.1</v>
      </c>
      <c r="AI20" s="38">
        <f t="shared" si="7"/>
        <v>2.3000000000000003</v>
      </c>
      <c r="AJ20" s="38">
        <v>0.2</v>
      </c>
      <c r="AK20" s="38">
        <v>2.1</v>
      </c>
      <c r="AL20" s="38">
        <v>0.1</v>
      </c>
      <c r="AM20" s="38">
        <f t="shared" si="8"/>
        <v>2.4000000000000004</v>
      </c>
      <c r="AN20" s="38">
        <v>0</v>
      </c>
      <c r="AO20" s="38">
        <v>1.6</v>
      </c>
      <c r="AP20" s="38">
        <v>0</v>
      </c>
      <c r="AQ20" s="38">
        <f t="shared" si="9"/>
        <v>1.6</v>
      </c>
      <c r="AR20" s="38">
        <v>0</v>
      </c>
      <c r="AS20" s="38">
        <v>1.7</v>
      </c>
      <c r="AT20" s="38">
        <v>0</v>
      </c>
      <c r="AU20" s="38">
        <f t="shared" si="12"/>
        <v>1.7</v>
      </c>
      <c r="AV20" s="38">
        <v>0</v>
      </c>
      <c r="AW20" s="38">
        <v>1.4</v>
      </c>
      <c r="AX20" s="38">
        <v>0</v>
      </c>
      <c r="AY20" s="38">
        <f t="shared" si="10"/>
        <v>1.4</v>
      </c>
      <c r="AZ20" s="38">
        <f t="shared" si="13"/>
        <v>0.7</v>
      </c>
      <c r="BA20" s="38">
        <f t="shared" si="13"/>
        <v>21.200000000000003</v>
      </c>
      <c r="BB20" s="38">
        <f t="shared" si="13"/>
        <v>0.6</v>
      </c>
      <c r="BC20" s="38">
        <f t="shared" si="11"/>
        <v>22.500000000000004</v>
      </c>
      <c r="BD20" s="39" t="s">
        <v>123</v>
      </c>
      <c r="BE20" s="34"/>
      <c r="BF20" s="26"/>
      <c r="BG20" s="32"/>
    </row>
    <row r="21" spans="1:59" ht="13.5">
      <c r="A21" s="25"/>
      <c r="B21" s="34"/>
      <c r="C21" s="37" t="s">
        <v>94</v>
      </c>
      <c r="D21" s="38">
        <v>0</v>
      </c>
      <c r="E21" s="38">
        <v>0</v>
      </c>
      <c r="F21" s="38">
        <v>0</v>
      </c>
      <c r="G21" s="38">
        <f t="shared" si="1"/>
        <v>0</v>
      </c>
      <c r="H21" s="38">
        <v>0</v>
      </c>
      <c r="I21" s="38">
        <v>0</v>
      </c>
      <c r="J21" s="38">
        <v>1.4</v>
      </c>
      <c r="K21" s="38">
        <f t="shared" si="14"/>
        <v>1.4</v>
      </c>
      <c r="L21" s="38">
        <v>0</v>
      </c>
      <c r="M21" s="38">
        <v>0</v>
      </c>
      <c r="N21" s="38">
        <v>0</v>
      </c>
      <c r="O21" s="38">
        <f t="shared" si="2"/>
        <v>0</v>
      </c>
      <c r="P21" s="38">
        <v>0</v>
      </c>
      <c r="Q21" s="38">
        <v>0</v>
      </c>
      <c r="R21" s="38">
        <v>0.4</v>
      </c>
      <c r="S21" s="38">
        <f t="shared" si="3"/>
        <v>0.4</v>
      </c>
      <c r="T21" s="38">
        <v>0</v>
      </c>
      <c r="U21" s="38">
        <v>0.5</v>
      </c>
      <c r="V21" s="38">
        <v>1.7</v>
      </c>
      <c r="W21" s="38">
        <f t="shared" si="4"/>
        <v>2.2</v>
      </c>
      <c r="X21" s="38">
        <v>0</v>
      </c>
      <c r="Y21" s="38">
        <v>0</v>
      </c>
      <c r="Z21" s="38">
        <v>0.1</v>
      </c>
      <c r="AA21" s="38">
        <f t="shared" si="5"/>
        <v>0.1</v>
      </c>
      <c r="AB21" s="38">
        <v>0</v>
      </c>
      <c r="AC21" s="38">
        <v>0</v>
      </c>
      <c r="AD21" s="38">
        <v>0</v>
      </c>
      <c r="AE21" s="38">
        <f t="shared" si="6"/>
        <v>0</v>
      </c>
      <c r="AF21" s="38">
        <v>0</v>
      </c>
      <c r="AG21" s="38">
        <v>0</v>
      </c>
      <c r="AH21" s="38">
        <v>0.1</v>
      </c>
      <c r="AI21" s="38">
        <f t="shared" si="7"/>
        <v>0.1</v>
      </c>
      <c r="AJ21" s="38">
        <v>0</v>
      </c>
      <c r="AK21" s="38">
        <v>0</v>
      </c>
      <c r="AL21" s="38">
        <v>0</v>
      </c>
      <c r="AM21" s="38">
        <f t="shared" si="8"/>
        <v>0</v>
      </c>
      <c r="AN21" s="38">
        <v>0</v>
      </c>
      <c r="AO21" s="38">
        <v>0</v>
      </c>
      <c r="AP21" s="38">
        <v>0</v>
      </c>
      <c r="AQ21" s="38">
        <f t="shared" si="9"/>
        <v>0</v>
      </c>
      <c r="AR21" s="38">
        <v>0</v>
      </c>
      <c r="AS21" s="38">
        <v>0</v>
      </c>
      <c r="AT21" s="38">
        <v>0</v>
      </c>
      <c r="AU21" s="38">
        <f t="shared" si="12"/>
        <v>0</v>
      </c>
      <c r="AV21" s="38">
        <v>0</v>
      </c>
      <c r="AW21" s="38">
        <v>0</v>
      </c>
      <c r="AX21" s="38">
        <v>0.5</v>
      </c>
      <c r="AY21" s="38">
        <f t="shared" si="10"/>
        <v>0.5</v>
      </c>
      <c r="AZ21" s="38">
        <f t="shared" si="13"/>
        <v>0</v>
      </c>
      <c r="BA21" s="38">
        <f t="shared" si="13"/>
        <v>0.5</v>
      </c>
      <c r="BB21" s="38">
        <f t="shared" si="13"/>
        <v>4.2</v>
      </c>
      <c r="BC21" s="38">
        <f t="shared" si="11"/>
        <v>4.7</v>
      </c>
      <c r="BD21" s="39" t="s">
        <v>124</v>
      </c>
      <c r="BE21" s="34"/>
      <c r="BF21" s="26"/>
      <c r="BG21" s="32"/>
    </row>
    <row r="22" spans="1:59" ht="13.5">
      <c r="A22" s="25"/>
      <c r="B22" s="34"/>
      <c r="C22" s="40" t="s">
        <v>41</v>
      </c>
      <c r="D22" s="33">
        <v>0</v>
      </c>
      <c r="E22" s="33">
        <v>0</v>
      </c>
      <c r="F22" s="33">
        <v>0</v>
      </c>
      <c r="G22" s="33">
        <f t="shared" si="1"/>
        <v>0</v>
      </c>
      <c r="H22" s="33">
        <v>0</v>
      </c>
      <c r="I22" s="33">
        <v>0</v>
      </c>
      <c r="J22" s="33">
        <v>0</v>
      </c>
      <c r="K22" s="33">
        <f t="shared" si="14"/>
        <v>0</v>
      </c>
      <c r="L22" s="33">
        <v>0</v>
      </c>
      <c r="M22" s="33">
        <v>0</v>
      </c>
      <c r="N22" s="33">
        <v>0</v>
      </c>
      <c r="O22" s="33">
        <f t="shared" si="2"/>
        <v>0</v>
      </c>
      <c r="P22" s="33">
        <v>0</v>
      </c>
      <c r="Q22" s="33">
        <v>0</v>
      </c>
      <c r="R22" s="33">
        <v>0</v>
      </c>
      <c r="S22" s="33">
        <f t="shared" si="3"/>
        <v>0</v>
      </c>
      <c r="T22" s="33">
        <v>0</v>
      </c>
      <c r="U22" s="33">
        <v>0</v>
      </c>
      <c r="V22" s="33">
        <v>0</v>
      </c>
      <c r="W22" s="33">
        <f t="shared" si="4"/>
        <v>0</v>
      </c>
      <c r="X22" s="33">
        <v>0</v>
      </c>
      <c r="Y22" s="33">
        <v>0</v>
      </c>
      <c r="Z22" s="33">
        <v>0</v>
      </c>
      <c r="AA22" s="33">
        <f t="shared" si="5"/>
        <v>0</v>
      </c>
      <c r="AB22" s="33">
        <v>0.1</v>
      </c>
      <c r="AC22" s="33">
        <v>0.1</v>
      </c>
      <c r="AD22" s="33">
        <v>0</v>
      </c>
      <c r="AE22" s="33">
        <f t="shared" si="6"/>
        <v>0.2</v>
      </c>
      <c r="AF22" s="33">
        <v>0</v>
      </c>
      <c r="AG22" s="33">
        <v>0</v>
      </c>
      <c r="AH22" s="33">
        <v>0</v>
      </c>
      <c r="AI22" s="33">
        <f t="shared" si="7"/>
        <v>0</v>
      </c>
      <c r="AJ22" s="33">
        <v>0</v>
      </c>
      <c r="AK22" s="33">
        <v>0.1</v>
      </c>
      <c r="AL22" s="33">
        <v>0</v>
      </c>
      <c r="AM22" s="33">
        <f t="shared" si="8"/>
        <v>0.1</v>
      </c>
      <c r="AN22" s="33">
        <v>0</v>
      </c>
      <c r="AO22" s="33">
        <v>0.1</v>
      </c>
      <c r="AP22" s="33">
        <v>0</v>
      </c>
      <c r="AQ22" s="33">
        <f t="shared" si="9"/>
        <v>0.1</v>
      </c>
      <c r="AR22" s="33">
        <v>0</v>
      </c>
      <c r="AS22" s="33">
        <v>0</v>
      </c>
      <c r="AT22" s="33">
        <v>0</v>
      </c>
      <c r="AU22" s="33">
        <f t="shared" si="12"/>
        <v>0</v>
      </c>
      <c r="AV22" s="33">
        <v>0</v>
      </c>
      <c r="AW22" s="33">
        <v>0</v>
      </c>
      <c r="AX22" s="33">
        <v>0</v>
      </c>
      <c r="AY22" s="33">
        <f t="shared" si="10"/>
        <v>0</v>
      </c>
      <c r="AZ22" s="33">
        <f t="shared" si="13"/>
        <v>0.1</v>
      </c>
      <c r="BA22" s="33">
        <f t="shared" si="13"/>
        <v>0.30000000000000004</v>
      </c>
      <c r="BB22" s="33">
        <f t="shared" si="13"/>
        <v>0</v>
      </c>
      <c r="BC22" s="33">
        <f t="shared" si="11"/>
        <v>0.4</v>
      </c>
      <c r="BD22" s="41" t="s">
        <v>125</v>
      </c>
      <c r="BE22" s="34"/>
      <c r="BF22" s="26"/>
      <c r="BG22" s="32"/>
    </row>
    <row r="23" spans="1:59" ht="13.5">
      <c r="A23" s="25"/>
      <c r="B23" s="136" t="s">
        <v>5</v>
      </c>
      <c r="C23" s="109"/>
      <c r="D23" s="38">
        <v>0</v>
      </c>
      <c r="E23" s="38">
        <v>0</v>
      </c>
      <c r="F23" s="38">
        <v>0</v>
      </c>
      <c r="G23" s="38">
        <f t="shared" si="1"/>
        <v>0</v>
      </c>
      <c r="H23" s="38">
        <v>0</v>
      </c>
      <c r="I23" s="38">
        <v>0</v>
      </c>
      <c r="J23" s="38">
        <v>0</v>
      </c>
      <c r="K23" s="38">
        <f t="shared" si="14"/>
        <v>0</v>
      </c>
      <c r="L23" s="38">
        <v>0</v>
      </c>
      <c r="M23" s="38">
        <v>0</v>
      </c>
      <c r="N23" s="38">
        <v>0</v>
      </c>
      <c r="O23" s="38">
        <f t="shared" si="2"/>
        <v>0</v>
      </c>
      <c r="P23" s="38">
        <v>0</v>
      </c>
      <c r="Q23" s="38">
        <v>0</v>
      </c>
      <c r="R23" s="38">
        <v>0</v>
      </c>
      <c r="S23" s="38">
        <f t="shared" si="3"/>
        <v>0</v>
      </c>
      <c r="T23" s="38">
        <v>0</v>
      </c>
      <c r="U23" s="38">
        <v>0</v>
      </c>
      <c r="V23" s="38">
        <v>0</v>
      </c>
      <c r="W23" s="38">
        <f t="shared" si="4"/>
        <v>0</v>
      </c>
      <c r="X23" s="38">
        <v>0.1</v>
      </c>
      <c r="Y23" s="38">
        <v>0</v>
      </c>
      <c r="Z23" s="38">
        <v>0</v>
      </c>
      <c r="AA23" s="38">
        <f t="shared" si="5"/>
        <v>0.1</v>
      </c>
      <c r="AB23" s="38">
        <v>0</v>
      </c>
      <c r="AC23" s="38">
        <v>0</v>
      </c>
      <c r="AD23" s="38">
        <v>0</v>
      </c>
      <c r="AE23" s="38">
        <f t="shared" si="6"/>
        <v>0</v>
      </c>
      <c r="AF23" s="38">
        <v>0</v>
      </c>
      <c r="AG23" s="38">
        <v>0</v>
      </c>
      <c r="AH23" s="38">
        <v>0</v>
      </c>
      <c r="AI23" s="38">
        <f t="shared" si="7"/>
        <v>0</v>
      </c>
      <c r="AJ23" s="38">
        <v>0</v>
      </c>
      <c r="AK23" s="38">
        <v>0</v>
      </c>
      <c r="AL23" s="38">
        <v>0</v>
      </c>
      <c r="AM23" s="38">
        <f t="shared" si="8"/>
        <v>0</v>
      </c>
      <c r="AN23" s="38">
        <v>0</v>
      </c>
      <c r="AO23" s="38">
        <v>0</v>
      </c>
      <c r="AP23" s="38">
        <v>0</v>
      </c>
      <c r="AQ23" s="38">
        <f t="shared" si="9"/>
        <v>0</v>
      </c>
      <c r="AR23" s="38">
        <v>0</v>
      </c>
      <c r="AS23" s="38">
        <v>0</v>
      </c>
      <c r="AT23" s="38">
        <v>0</v>
      </c>
      <c r="AU23" s="38">
        <f t="shared" si="12"/>
        <v>0</v>
      </c>
      <c r="AV23" s="38">
        <v>0</v>
      </c>
      <c r="AW23" s="38">
        <v>0</v>
      </c>
      <c r="AX23" s="38">
        <v>0</v>
      </c>
      <c r="AY23" s="38">
        <f t="shared" si="10"/>
        <v>0</v>
      </c>
      <c r="AZ23" s="29">
        <f t="shared" si="13"/>
        <v>0.1</v>
      </c>
      <c r="BA23" s="29">
        <f t="shared" si="13"/>
        <v>0</v>
      </c>
      <c r="BB23" s="29">
        <f t="shared" si="13"/>
        <v>0</v>
      </c>
      <c r="BC23" s="38">
        <f t="shared" si="11"/>
        <v>0.1</v>
      </c>
      <c r="BD23" s="137" t="s">
        <v>99</v>
      </c>
      <c r="BE23" s="138"/>
      <c r="BF23" s="31"/>
      <c r="BG23" s="32"/>
    </row>
    <row r="24" spans="1:59" ht="13.5">
      <c r="A24" s="25"/>
      <c r="B24" s="136" t="s">
        <v>6</v>
      </c>
      <c r="C24" s="109"/>
      <c r="D24" s="38">
        <v>0</v>
      </c>
      <c r="E24" s="38">
        <v>0</v>
      </c>
      <c r="F24" s="38">
        <v>0</v>
      </c>
      <c r="G24" s="38">
        <f t="shared" si="1"/>
        <v>0</v>
      </c>
      <c r="H24" s="38">
        <v>0</v>
      </c>
      <c r="I24" s="38">
        <v>0</v>
      </c>
      <c r="J24" s="38">
        <v>0</v>
      </c>
      <c r="K24" s="38">
        <f t="shared" si="14"/>
        <v>0</v>
      </c>
      <c r="L24" s="38">
        <v>0</v>
      </c>
      <c r="M24" s="38">
        <v>0.1</v>
      </c>
      <c r="N24" s="38">
        <v>0</v>
      </c>
      <c r="O24" s="38">
        <f t="shared" si="2"/>
        <v>0.1</v>
      </c>
      <c r="P24" s="38">
        <v>0.1</v>
      </c>
      <c r="Q24" s="38">
        <v>0</v>
      </c>
      <c r="R24" s="38">
        <v>0</v>
      </c>
      <c r="S24" s="38">
        <f t="shared" si="3"/>
        <v>0.1</v>
      </c>
      <c r="T24" s="38">
        <v>0</v>
      </c>
      <c r="U24" s="38">
        <v>0</v>
      </c>
      <c r="V24" s="38">
        <v>0</v>
      </c>
      <c r="W24" s="38">
        <f t="shared" si="4"/>
        <v>0</v>
      </c>
      <c r="X24" s="38">
        <v>0</v>
      </c>
      <c r="Y24" s="38">
        <v>0</v>
      </c>
      <c r="Z24" s="38">
        <v>0</v>
      </c>
      <c r="AA24" s="38">
        <f t="shared" si="5"/>
        <v>0</v>
      </c>
      <c r="AB24" s="38">
        <v>0</v>
      </c>
      <c r="AC24" s="38">
        <v>0</v>
      </c>
      <c r="AD24" s="38">
        <v>0</v>
      </c>
      <c r="AE24" s="38">
        <f t="shared" si="6"/>
        <v>0</v>
      </c>
      <c r="AF24" s="38">
        <v>0.1</v>
      </c>
      <c r="AG24" s="38">
        <v>0</v>
      </c>
      <c r="AH24" s="38">
        <v>0</v>
      </c>
      <c r="AI24" s="38">
        <f t="shared" si="7"/>
        <v>0.1</v>
      </c>
      <c r="AJ24" s="38">
        <v>0.1</v>
      </c>
      <c r="AK24" s="38">
        <v>0</v>
      </c>
      <c r="AL24" s="38">
        <v>0</v>
      </c>
      <c r="AM24" s="38">
        <f t="shared" si="8"/>
        <v>0.1</v>
      </c>
      <c r="AN24" s="38">
        <v>0</v>
      </c>
      <c r="AO24" s="38">
        <v>0.1</v>
      </c>
      <c r="AP24" s="38">
        <v>0</v>
      </c>
      <c r="AQ24" s="38">
        <f t="shared" si="9"/>
        <v>0.1</v>
      </c>
      <c r="AR24" s="38">
        <v>0</v>
      </c>
      <c r="AS24" s="38">
        <v>0.1</v>
      </c>
      <c r="AT24" s="38">
        <v>0</v>
      </c>
      <c r="AU24" s="38">
        <f t="shared" si="12"/>
        <v>0.1</v>
      </c>
      <c r="AV24" s="38">
        <v>0.1</v>
      </c>
      <c r="AW24" s="38">
        <v>0</v>
      </c>
      <c r="AX24" s="38">
        <v>0</v>
      </c>
      <c r="AY24" s="38">
        <f t="shared" si="10"/>
        <v>0.1</v>
      </c>
      <c r="AZ24" s="38">
        <f t="shared" si="13"/>
        <v>0.4</v>
      </c>
      <c r="BA24" s="38">
        <f t="shared" si="13"/>
        <v>0.30000000000000004</v>
      </c>
      <c r="BB24" s="38">
        <f t="shared" si="13"/>
        <v>0</v>
      </c>
      <c r="BC24" s="38">
        <f t="shared" si="11"/>
        <v>0.7000000000000001</v>
      </c>
      <c r="BD24" s="137" t="s">
        <v>100</v>
      </c>
      <c r="BE24" s="138"/>
      <c r="BF24" s="31"/>
      <c r="BG24" s="32"/>
    </row>
    <row r="25" spans="1:59" ht="13.5">
      <c r="A25" s="25"/>
      <c r="B25" s="114" t="s">
        <v>31</v>
      </c>
      <c r="C25" s="105"/>
      <c r="D25" s="33">
        <v>0</v>
      </c>
      <c r="E25" s="33">
        <v>0</v>
      </c>
      <c r="F25" s="33">
        <v>0</v>
      </c>
      <c r="G25" s="33">
        <f t="shared" si="1"/>
        <v>0</v>
      </c>
      <c r="H25" s="33">
        <v>0</v>
      </c>
      <c r="I25" s="33">
        <v>0</v>
      </c>
      <c r="J25" s="33">
        <v>0</v>
      </c>
      <c r="K25" s="33">
        <f t="shared" si="14"/>
        <v>0</v>
      </c>
      <c r="L25" s="33">
        <v>0</v>
      </c>
      <c r="M25" s="33">
        <v>0</v>
      </c>
      <c r="N25" s="33">
        <v>0</v>
      </c>
      <c r="O25" s="33">
        <f t="shared" si="2"/>
        <v>0</v>
      </c>
      <c r="P25" s="33">
        <v>0</v>
      </c>
      <c r="Q25" s="33">
        <v>0</v>
      </c>
      <c r="R25" s="33">
        <v>0</v>
      </c>
      <c r="S25" s="33">
        <f t="shared" si="3"/>
        <v>0</v>
      </c>
      <c r="T25" s="33">
        <v>0</v>
      </c>
      <c r="U25" s="33">
        <v>0</v>
      </c>
      <c r="V25" s="33">
        <v>0</v>
      </c>
      <c r="W25" s="33">
        <f t="shared" si="4"/>
        <v>0</v>
      </c>
      <c r="X25" s="33">
        <v>0</v>
      </c>
      <c r="Y25" s="33">
        <v>0</v>
      </c>
      <c r="Z25" s="33">
        <v>0</v>
      </c>
      <c r="AA25" s="33">
        <f t="shared" si="5"/>
        <v>0</v>
      </c>
      <c r="AB25" s="33">
        <v>0.1</v>
      </c>
      <c r="AC25" s="33">
        <v>0</v>
      </c>
      <c r="AD25" s="33">
        <v>0</v>
      </c>
      <c r="AE25" s="33">
        <f t="shared" si="6"/>
        <v>0.1</v>
      </c>
      <c r="AF25" s="33">
        <v>0.8</v>
      </c>
      <c r="AG25" s="33">
        <v>0.2</v>
      </c>
      <c r="AH25" s="33">
        <v>0.1</v>
      </c>
      <c r="AI25" s="33">
        <f t="shared" si="7"/>
        <v>1.1</v>
      </c>
      <c r="AJ25" s="33">
        <v>0.6</v>
      </c>
      <c r="AK25" s="33">
        <v>0.2</v>
      </c>
      <c r="AL25" s="33">
        <v>0</v>
      </c>
      <c r="AM25" s="33">
        <f t="shared" si="8"/>
        <v>0.8</v>
      </c>
      <c r="AN25" s="33">
        <v>0.6</v>
      </c>
      <c r="AO25" s="33">
        <v>0.2</v>
      </c>
      <c r="AP25" s="33">
        <v>0</v>
      </c>
      <c r="AQ25" s="33">
        <f t="shared" si="9"/>
        <v>0.8</v>
      </c>
      <c r="AR25" s="33">
        <v>0.1</v>
      </c>
      <c r="AS25" s="33">
        <v>0</v>
      </c>
      <c r="AT25" s="33">
        <v>0</v>
      </c>
      <c r="AU25" s="33">
        <f t="shared" si="12"/>
        <v>0.1</v>
      </c>
      <c r="AV25" s="33">
        <v>0</v>
      </c>
      <c r="AW25" s="33">
        <v>0</v>
      </c>
      <c r="AX25" s="33">
        <v>0</v>
      </c>
      <c r="AY25" s="33">
        <f t="shared" si="10"/>
        <v>0</v>
      </c>
      <c r="AZ25" s="33">
        <f>SUM(D25+H25+L25+P25+T25+X25+AB25+AF25+AJ25+AN25+AR25+AV25)</f>
        <v>2.2</v>
      </c>
      <c r="BA25" s="33">
        <f t="shared" si="13"/>
        <v>0.6000000000000001</v>
      </c>
      <c r="BB25" s="33">
        <f t="shared" si="13"/>
        <v>0.1</v>
      </c>
      <c r="BC25" s="33">
        <f t="shared" si="11"/>
        <v>2.9000000000000004</v>
      </c>
      <c r="BD25" s="115" t="s">
        <v>101</v>
      </c>
      <c r="BE25" s="116"/>
      <c r="BF25" s="31"/>
      <c r="BG25" s="32"/>
    </row>
    <row r="26" spans="1:59" ht="6.7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32"/>
    </row>
    <row r="27" spans="1:59" ht="13.5">
      <c r="A27" s="123" t="s">
        <v>44</v>
      </c>
      <c r="B27" s="124"/>
      <c r="C27" s="12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127" t="s">
        <v>102</v>
      </c>
      <c r="BE27" s="127"/>
      <c r="BF27" s="127"/>
      <c r="BG27" s="128"/>
    </row>
    <row r="28" spans="1:59" ht="13.5">
      <c r="A28" s="20"/>
      <c r="B28" s="129" t="s">
        <v>42</v>
      </c>
      <c r="C28" s="134"/>
      <c r="D28" s="21">
        <f>SUM(D29:D30)</f>
        <v>1.4</v>
      </c>
      <c r="E28" s="21">
        <f>SUM(E29:E30)</f>
        <v>0.5</v>
      </c>
      <c r="F28" s="21">
        <f>SUM(F29:F30)</f>
        <v>0.9</v>
      </c>
      <c r="G28" s="21">
        <f>SUM(D28:F28)</f>
        <v>2.8</v>
      </c>
      <c r="H28" s="21">
        <f>SUM(H29:H30)</f>
        <v>0.9</v>
      </c>
      <c r="I28" s="21">
        <f>SUM(I29:I30)</f>
        <v>0.5</v>
      </c>
      <c r="J28" s="21">
        <f>SUM(J29:J30)</f>
        <v>0.6</v>
      </c>
      <c r="K28" s="21">
        <f>SUM(H28:J28)</f>
        <v>2</v>
      </c>
      <c r="L28" s="21">
        <f>SUM(L29:L30)</f>
        <v>0.6</v>
      </c>
      <c r="M28" s="21">
        <f>SUM(M29:M30)</f>
        <v>0</v>
      </c>
      <c r="N28" s="21">
        <f>SUM(N29:N30)</f>
        <v>0.7</v>
      </c>
      <c r="O28" s="21">
        <f>SUM(L28:N28)</f>
        <v>1.2999999999999998</v>
      </c>
      <c r="P28" s="21">
        <f>SUM(P29:P30)</f>
        <v>1</v>
      </c>
      <c r="Q28" s="21">
        <f>SUM(Q29:Q30)</f>
        <v>0</v>
      </c>
      <c r="R28" s="21">
        <f>SUM(R29:R30)</f>
        <v>0.6</v>
      </c>
      <c r="S28" s="21">
        <f>SUM(P28:R28)</f>
        <v>1.6</v>
      </c>
      <c r="T28" s="21">
        <f>SUM(T29:T30)</f>
        <v>2.3</v>
      </c>
      <c r="U28" s="21">
        <f>SUM(U29:U30)</f>
        <v>0</v>
      </c>
      <c r="V28" s="21">
        <f>SUM(V29:V30)</f>
        <v>0.8</v>
      </c>
      <c r="W28" s="21">
        <f>SUM(T28:V28)</f>
        <v>3.0999999999999996</v>
      </c>
      <c r="X28" s="21">
        <f>SUM(X29:X30)</f>
        <v>1.7</v>
      </c>
      <c r="Y28" s="21">
        <f>SUM(Y29:Y30)</f>
        <v>0.1</v>
      </c>
      <c r="Z28" s="21">
        <f>SUM(Z29:Z30)</f>
        <v>0.9</v>
      </c>
      <c r="AA28" s="21">
        <f>SUM(X28:Z28)</f>
        <v>2.7</v>
      </c>
      <c r="AB28" s="21">
        <f>SUM(AB29:AB30)</f>
        <v>2.1</v>
      </c>
      <c r="AC28" s="21">
        <f>SUM(AC29:AC30)</f>
        <v>0</v>
      </c>
      <c r="AD28" s="21">
        <f>SUM(AD29:AD30)</f>
        <v>0.4</v>
      </c>
      <c r="AE28" s="21">
        <f>SUM(AB28:AD28)</f>
        <v>2.5</v>
      </c>
      <c r="AF28" s="21">
        <f>SUM(AF29:AF30)</f>
        <v>0.8</v>
      </c>
      <c r="AG28" s="21">
        <f>SUM(AG29:AG30)</f>
        <v>0.1</v>
      </c>
      <c r="AH28" s="21">
        <f>SUM(AH29:AH30)</f>
        <v>0.6</v>
      </c>
      <c r="AI28" s="21">
        <f>SUM(AF28:AH28)</f>
        <v>1.5</v>
      </c>
      <c r="AJ28" s="21">
        <f>SUM(AJ29:AJ30)</f>
        <v>0.8</v>
      </c>
      <c r="AK28" s="21">
        <f>SUM(AK29:AK30)</f>
        <v>0.1</v>
      </c>
      <c r="AL28" s="21">
        <f>SUM(AL29:AL30)</f>
        <v>0.6</v>
      </c>
      <c r="AM28" s="21">
        <f>SUM(AJ28:AL28)</f>
        <v>1.5</v>
      </c>
      <c r="AN28" s="21">
        <f>SUM(AN29:AN30)</f>
        <v>0.4</v>
      </c>
      <c r="AO28" s="21">
        <f>SUM(AO29:AO30)</f>
        <v>0.1</v>
      </c>
      <c r="AP28" s="21">
        <f>SUM(AP29:AP30)</f>
        <v>0.4</v>
      </c>
      <c r="AQ28" s="21">
        <f>SUM(AN28:AP28)</f>
        <v>0.9</v>
      </c>
      <c r="AR28" s="21">
        <f>SUM(AR29:AR30)</f>
        <v>0.5</v>
      </c>
      <c r="AS28" s="21">
        <f>SUM(AS29:AS30)</f>
        <v>0.30000000000000004</v>
      </c>
      <c r="AT28" s="21">
        <f>SUM(AT29:AT30)</f>
        <v>0.6</v>
      </c>
      <c r="AU28" s="21">
        <f>SUM(AR28:AT28)</f>
        <v>1.4</v>
      </c>
      <c r="AV28" s="21">
        <f>SUM(AV29:AV30)</f>
        <v>0.4</v>
      </c>
      <c r="AW28" s="21">
        <f>SUM(AW29:AW30)</f>
        <v>0</v>
      </c>
      <c r="AX28" s="21">
        <f>SUM(AX29:AX30)</f>
        <v>0.5</v>
      </c>
      <c r="AY28" s="21">
        <f>SUM(AV28:AX28)</f>
        <v>0.9</v>
      </c>
      <c r="AZ28" s="21">
        <f>SUM(AZ29:AZ30)</f>
        <v>12.900000000000002</v>
      </c>
      <c r="BA28" s="21">
        <f>SUM(BA29:BA30)</f>
        <v>1.7</v>
      </c>
      <c r="BB28" s="21">
        <f>SUM(BB29:BB30)</f>
        <v>7.6000000000000005</v>
      </c>
      <c r="BC28" s="21">
        <f>SUM(AZ28:BB28)</f>
        <v>22.200000000000003</v>
      </c>
      <c r="BD28" s="101" t="s">
        <v>103</v>
      </c>
      <c r="BE28" s="135"/>
      <c r="BF28" s="43"/>
      <c r="BG28" s="44"/>
    </row>
    <row r="29" spans="1:59" ht="13.5">
      <c r="A29" s="20"/>
      <c r="B29" s="20"/>
      <c r="C29" s="28" t="s">
        <v>23</v>
      </c>
      <c r="D29" s="29">
        <v>0</v>
      </c>
      <c r="E29" s="29">
        <v>0.1</v>
      </c>
      <c r="F29" s="29">
        <v>0.9</v>
      </c>
      <c r="G29" s="29">
        <f>SUM(D29:F29)</f>
        <v>1</v>
      </c>
      <c r="H29" s="29">
        <v>0</v>
      </c>
      <c r="I29" s="29">
        <v>0.1</v>
      </c>
      <c r="J29" s="29">
        <v>0.6</v>
      </c>
      <c r="K29" s="29">
        <f>SUM(H29:J29)</f>
        <v>0.7</v>
      </c>
      <c r="L29" s="29">
        <v>0</v>
      </c>
      <c r="M29" s="29">
        <v>0</v>
      </c>
      <c r="N29" s="29">
        <v>0.7</v>
      </c>
      <c r="O29" s="29">
        <f>SUM(L29:N29)</f>
        <v>0.7</v>
      </c>
      <c r="P29" s="29">
        <v>0</v>
      </c>
      <c r="Q29" s="29">
        <v>0</v>
      </c>
      <c r="R29" s="29">
        <v>0.6</v>
      </c>
      <c r="S29" s="29">
        <f>SUM(P29:R29)</f>
        <v>0.6</v>
      </c>
      <c r="T29" s="29">
        <v>0</v>
      </c>
      <c r="U29" s="29">
        <v>0</v>
      </c>
      <c r="V29" s="29">
        <v>0.8</v>
      </c>
      <c r="W29" s="29">
        <f>SUM(T29:V29)</f>
        <v>0.8</v>
      </c>
      <c r="X29" s="29">
        <v>0</v>
      </c>
      <c r="Y29" s="29">
        <v>0</v>
      </c>
      <c r="Z29" s="29">
        <v>0.9</v>
      </c>
      <c r="AA29" s="29">
        <f>SUM(X29:Z29)</f>
        <v>0.9</v>
      </c>
      <c r="AB29" s="29">
        <v>0.1</v>
      </c>
      <c r="AC29" s="29">
        <v>0</v>
      </c>
      <c r="AD29" s="29">
        <v>0.4</v>
      </c>
      <c r="AE29" s="29">
        <f>SUM(AB29:AD29)</f>
        <v>0.5</v>
      </c>
      <c r="AF29" s="29">
        <v>0</v>
      </c>
      <c r="AG29" s="29">
        <v>0.1</v>
      </c>
      <c r="AH29" s="29">
        <v>0.6</v>
      </c>
      <c r="AI29" s="29">
        <f>SUM(AF29:AH29)</f>
        <v>0.7</v>
      </c>
      <c r="AJ29" s="29">
        <v>0</v>
      </c>
      <c r="AK29" s="29">
        <v>0.1</v>
      </c>
      <c r="AL29" s="29">
        <v>0.6</v>
      </c>
      <c r="AM29" s="29">
        <f>SUM(AJ29:AL29)</f>
        <v>0.7</v>
      </c>
      <c r="AN29" s="29">
        <v>0</v>
      </c>
      <c r="AO29" s="29">
        <v>0.1</v>
      </c>
      <c r="AP29" s="29">
        <v>0.4</v>
      </c>
      <c r="AQ29" s="29">
        <f>SUM(AN29:AP29)</f>
        <v>0.5</v>
      </c>
      <c r="AR29" s="29">
        <v>0.1</v>
      </c>
      <c r="AS29" s="29">
        <v>0.2</v>
      </c>
      <c r="AT29" s="29">
        <v>0.6</v>
      </c>
      <c r="AU29" s="29">
        <f>SUM(AR29:AT29)</f>
        <v>0.9</v>
      </c>
      <c r="AV29" s="29">
        <v>0.1</v>
      </c>
      <c r="AW29" s="29">
        <v>0</v>
      </c>
      <c r="AX29" s="29">
        <v>0.4</v>
      </c>
      <c r="AY29" s="29">
        <f>SUM(AV29:AX29)</f>
        <v>0.5</v>
      </c>
      <c r="AZ29" s="29">
        <f aca="true" t="shared" si="15" ref="AZ29:BB30">SUM(D29+H29+L29+P29+T29+X29+AB29+AF29+AJ29+AN29+AR29+AV29)</f>
        <v>0.30000000000000004</v>
      </c>
      <c r="BA29" s="29">
        <f t="shared" si="15"/>
        <v>0.7</v>
      </c>
      <c r="BB29" s="29">
        <f t="shared" si="15"/>
        <v>7.500000000000001</v>
      </c>
      <c r="BC29" s="29">
        <f>SUM(AZ29:BB29)</f>
        <v>8.5</v>
      </c>
      <c r="BD29" s="30" t="s">
        <v>14</v>
      </c>
      <c r="BE29" s="44"/>
      <c r="BF29" s="45"/>
      <c r="BG29" s="44"/>
    </row>
    <row r="30" spans="1:59" ht="13.5">
      <c r="A30" s="20"/>
      <c r="B30" s="20"/>
      <c r="C30" s="46" t="s">
        <v>13</v>
      </c>
      <c r="D30" s="38">
        <v>1.4</v>
      </c>
      <c r="E30" s="38">
        <v>0.4</v>
      </c>
      <c r="F30" s="38">
        <v>0</v>
      </c>
      <c r="G30" s="38">
        <f>SUM(D30:F30)</f>
        <v>1.7999999999999998</v>
      </c>
      <c r="H30" s="38">
        <v>0.9</v>
      </c>
      <c r="I30" s="38">
        <v>0.4</v>
      </c>
      <c r="J30" s="38">
        <v>0</v>
      </c>
      <c r="K30" s="38">
        <f>SUM(H30:J30)</f>
        <v>1.3</v>
      </c>
      <c r="L30" s="38">
        <v>0.6</v>
      </c>
      <c r="M30" s="38">
        <v>0</v>
      </c>
      <c r="N30" s="38">
        <v>0</v>
      </c>
      <c r="O30" s="38">
        <f>SUM(L30:N30)</f>
        <v>0.6</v>
      </c>
      <c r="P30" s="38">
        <v>1</v>
      </c>
      <c r="Q30" s="38">
        <v>0</v>
      </c>
      <c r="R30" s="38">
        <v>0</v>
      </c>
      <c r="S30" s="38">
        <f>SUM(P30:R30)</f>
        <v>1</v>
      </c>
      <c r="T30" s="38">
        <v>2.3</v>
      </c>
      <c r="U30" s="38">
        <v>0</v>
      </c>
      <c r="V30" s="38">
        <v>0</v>
      </c>
      <c r="W30" s="38">
        <f>SUM(T30:V30)</f>
        <v>2.3</v>
      </c>
      <c r="X30" s="38">
        <v>1.7</v>
      </c>
      <c r="Y30" s="38">
        <v>0.1</v>
      </c>
      <c r="Z30" s="38">
        <v>0</v>
      </c>
      <c r="AA30" s="38">
        <f>SUM(X30:Z30)</f>
        <v>1.8</v>
      </c>
      <c r="AB30" s="38">
        <v>2</v>
      </c>
      <c r="AC30" s="38">
        <v>0</v>
      </c>
      <c r="AD30" s="38">
        <v>0</v>
      </c>
      <c r="AE30" s="38">
        <f>SUM(AB30:AD30)</f>
        <v>2</v>
      </c>
      <c r="AF30" s="38">
        <v>0.8</v>
      </c>
      <c r="AG30" s="38">
        <v>0</v>
      </c>
      <c r="AH30" s="38">
        <v>0</v>
      </c>
      <c r="AI30" s="38">
        <f>SUM(AF30:AH30)</f>
        <v>0.8</v>
      </c>
      <c r="AJ30" s="38">
        <v>0.8</v>
      </c>
      <c r="AK30" s="38">
        <v>0</v>
      </c>
      <c r="AL30" s="38">
        <v>0</v>
      </c>
      <c r="AM30" s="38">
        <f>SUM(AJ30:AL30)</f>
        <v>0.8</v>
      </c>
      <c r="AN30" s="38">
        <v>0.4</v>
      </c>
      <c r="AO30" s="38">
        <v>0</v>
      </c>
      <c r="AP30" s="38">
        <v>0</v>
      </c>
      <c r="AQ30" s="38">
        <f>SUM(AN30:AP30)</f>
        <v>0.4</v>
      </c>
      <c r="AR30" s="38">
        <v>0.4</v>
      </c>
      <c r="AS30" s="38">
        <v>0.1</v>
      </c>
      <c r="AT30" s="38">
        <v>0</v>
      </c>
      <c r="AU30" s="38">
        <f>SUM(AR30:AT30)</f>
        <v>0.5</v>
      </c>
      <c r="AV30" s="38">
        <v>0.3</v>
      </c>
      <c r="AW30" s="38">
        <v>0</v>
      </c>
      <c r="AX30" s="38">
        <v>0.1</v>
      </c>
      <c r="AY30" s="38">
        <f>SUM(AV30:AX30)</f>
        <v>0.4</v>
      </c>
      <c r="AZ30" s="38">
        <f t="shared" si="15"/>
        <v>12.600000000000001</v>
      </c>
      <c r="BA30" s="38">
        <f t="shared" si="15"/>
        <v>1</v>
      </c>
      <c r="BB30" s="38">
        <f t="shared" si="15"/>
        <v>0.1</v>
      </c>
      <c r="BC30" s="38">
        <f>SUM(AZ30:BB30)</f>
        <v>13.700000000000001</v>
      </c>
      <c r="BD30" s="39" t="s">
        <v>15</v>
      </c>
      <c r="BE30" s="44"/>
      <c r="BF30" s="45"/>
      <c r="BG30" s="44"/>
    </row>
    <row r="31" spans="1:59" ht="6.75" customHeight="1">
      <c r="A31" s="2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26"/>
      <c r="BG31" s="32"/>
    </row>
    <row r="32" spans="1:59" ht="13.5">
      <c r="A32" s="123" t="s">
        <v>7</v>
      </c>
      <c r="B32" s="124"/>
      <c r="C32" s="125"/>
      <c r="D32" s="21">
        <f>SUM(D33:D34)</f>
        <v>4.1</v>
      </c>
      <c r="E32" s="21">
        <f>SUM(E33:E34)</f>
        <v>-2.1</v>
      </c>
      <c r="F32" s="21">
        <f>SUM(F33:F34)</f>
        <v>2.3</v>
      </c>
      <c r="G32" s="21">
        <f>SUM(D32:F32)</f>
        <v>4.299999999999999</v>
      </c>
      <c r="H32" s="21">
        <f>SUM(H33:H34)</f>
        <v>2.6999999999999997</v>
      </c>
      <c r="I32" s="21">
        <f>SUM(I33:I34)</f>
        <v>-2.4</v>
      </c>
      <c r="J32" s="21">
        <f>SUM(J33:J34)</f>
        <v>0.1</v>
      </c>
      <c r="K32" s="21">
        <f>SUM(H32:J32)</f>
        <v>0.3999999999999998</v>
      </c>
      <c r="L32" s="21">
        <f>SUM(L33:L34)</f>
        <v>1.4000000000000001</v>
      </c>
      <c r="M32" s="21">
        <f>SUM(M33:M34)</f>
        <v>-0.8</v>
      </c>
      <c r="N32" s="21">
        <f>SUM(N33:N34)</f>
        <v>0</v>
      </c>
      <c r="O32" s="21">
        <f>SUM(L32:N32)</f>
        <v>0.6000000000000001</v>
      </c>
      <c r="P32" s="21">
        <f>SUM(P33:P34)</f>
        <v>0.6</v>
      </c>
      <c r="Q32" s="21">
        <f>SUM(Q33:Q34)</f>
        <v>0.09999999999999998</v>
      </c>
      <c r="R32" s="21">
        <f>SUM(R33:R34)</f>
        <v>-1</v>
      </c>
      <c r="S32" s="21">
        <f>SUM(P32:R32)</f>
        <v>-0.30000000000000004</v>
      </c>
      <c r="T32" s="21">
        <f>SUM(T33:T34)</f>
        <v>0.30000000000000004</v>
      </c>
      <c r="U32" s="21">
        <f>SUM(U33:U34)</f>
        <v>0.3</v>
      </c>
      <c r="V32" s="21">
        <f>SUM(V33:V34)</f>
        <v>0.1</v>
      </c>
      <c r="W32" s="21">
        <f>SUM(T32:V32)</f>
        <v>0.7000000000000001</v>
      </c>
      <c r="X32" s="21">
        <f>SUM(X33:X34)</f>
        <v>1.7000000000000002</v>
      </c>
      <c r="Y32" s="21">
        <f>SUM(Y33:Y34)</f>
        <v>-0.49999999999999994</v>
      </c>
      <c r="Z32" s="21">
        <f>SUM(Z33:Z34)</f>
        <v>-0.19999999999999998</v>
      </c>
      <c r="AA32" s="21">
        <f>SUM(X32:Z32)</f>
        <v>1.0000000000000002</v>
      </c>
      <c r="AB32" s="21">
        <f>SUM(AB33:AB34)</f>
        <v>1.2</v>
      </c>
      <c r="AC32" s="21">
        <f>SUM(AC33:AC34)</f>
        <v>-2.9</v>
      </c>
      <c r="AD32" s="21">
        <f>SUM(AD33:AD34)</f>
        <v>0.4</v>
      </c>
      <c r="AE32" s="21">
        <f>SUM(AB32:AD32)</f>
        <v>-1.2999999999999998</v>
      </c>
      <c r="AF32" s="21">
        <f>SUM(AF33:AF34)</f>
        <v>0.6000000000000001</v>
      </c>
      <c r="AG32" s="21">
        <f>SUM(AG33:AG34)</f>
        <v>-0.7</v>
      </c>
      <c r="AH32" s="21">
        <f>SUM(AH33:AH34)</f>
        <v>0.5</v>
      </c>
      <c r="AI32" s="21">
        <f>SUM(AF32:AH32)</f>
        <v>0.40000000000000013</v>
      </c>
      <c r="AJ32" s="21">
        <f>SUM(AJ33:AJ34)</f>
        <v>2.2</v>
      </c>
      <c r="AK32" s="21">
        <f>SUM(AK33:AK34)</f>
        <v>-1.7999999999999998</v>
      </c>
      <c r="AL32" s="21">
        <f>SUM(AL33:AL34)</f>
        <v>1.4000000000000001</v>
      </c>
      <c r="AM32" s="21">
        <f>SUM(AJ32:AL32)</f>
        <v>1.8000000000000005</v>
      </c>
      <c r="AN32" s="21">
        <f>SUM(AN33:AN34)</f>
        <v>0.6000000000000001</v>
      </c>
      <c r="AO32" s="21">
        <f>SUM(AO33:AO34)</f>
        <v>-1.1</v>
      </c>
      <c r="AP32" s="21">
        <f>SUM(AP33:AP34)</f>
        <v>0.6</v>
      </c>
      <c r="AQ32" s="21">
        <f>SUM(AN32:AP32)</f>
        <v>0.09999999999999998</v>
      </c>
      <c r="AR32" s="21">
        <f>SUM(AR33:AR34)</f>
        <v>0.7999999999999999</v>
      </c>
      <c r="AS32" s="21">
        <f>SUM(AS33:AS34)</f>
        <v>-0.7</v>
      </c>
      <c r="AT32" s="21">
        <f>SUM(AT33:AT34)</f>
        <v>0.3</v>
      </c>
      <c r="AU32" s="21">
        <f>SUM(AR32:AT32)</f>
        <v>0.39999999999999997</v>
      </c>
      <c r="AV32" s="21">
        <f>SUM(AV33:AV34)</f>
        <v>0.5</v>
      </c>
      <c r="AW32" s="21">
        <f>SUM(AW33:AW34)</f>
        <v>-1</v>
      </c>
      <c r="AX32" s="21">
        <f>SUM(AX33:AX34)</f>
        <v>0.30000000000000004</v>
      </c>
      <c r="AY32" s="21">
        <f>SUM(AV32:AX32)</f>
        <v>-0.19999999999999996</v>
      </c>
      <c r="AZ32" s="21">
        <f>SUM(AZ33:AZ34)</f>
        <v>16.700000000000003</v>
      </c>
      <c r="BA32" s="21">
        <f>SUM(BA33:BA34)</f>
        <v>-13.600000000000001</v>
      </c>
      <c r="BB32" s="21">
        <f>SUM(BB33:BB34)</f>
        <v>4.800000000000001</v>
      </c>
      <c r="BC32" s="21">
        <f>SUM(AZ32:BB32)</f>
        <v>7.900000000000002</v>
      </c>
      <c r="BD32" s="126" t="s">
        <v>104</v>
      </c>
      <c r="BE32" s="127"/>
      <c r="BF32" s="127"/>
      <c r="BG32" s="128"/>
    </row>
    <row r="33" spans="1:59" ht="13.5">
      <c r="A33" s="25"/>
      <c r="B33" s="129" t="s">
        <v>49</v>
      </c>
      <c r="C33" s="130"/>
      <c r="D33" s="29">
        <v>0.1</v>
      </c>
      <c r="E33" s="29">
        <v>0.3</v>
      </c>
      <c r="F33" s="29">
        <v>0</v>
      </c>
      <c r="G33" s="29">
        <f>SUM(D33:F33)</f>
        <v>0.4</v>
      </c>
      <c r="H33" s="29">
        <v>0.4</v>
      </c>
      <c r="I33" s="29">
        <v>-0.3</v>
      </c>
      <c r="J33" s="29">
        <v>-0.1</v>
      </c>
      <c r="K33" s="29">
        <f>SUM(H33:J33)</f>
        <v>0</v>
      </c>
      <c r="L33" s="29">
        <v>0.3</v>
      </c>
      <c r="M33" s="29">
        <v>0.1</v>
      </c>
      <c r="N33" s="29">
        <v>0</v>
      </c>
      <c r="O33" s="29">
        <f>SUM(L33:N33)</f>
        <v>0.4</v>
      </c>
      <c r="P33" s="29">
        <v>0.3</v>
      </c>
      <c r="Q33" s="29">
        <v>-0.2</v>
      </c>
      <c r="R33" s="29">
        <v>-0.6</v>
      </c>
      <c r="S33" s="29">
        <f>SUM(P33:R33)</f>
        <v>-0.5</v>
      </c>
      <c r="T33" s="29">
        <v>0.2</v>
      </c>
      <c r="U33" s="29">
        <v>0.3</v>
      </c>
      <c r="V33" s="29">
        <v>0.2</v>
      </c>
      <c r="W33" s="29">
        <f>SUM(T33:V33)</f>
        <v>0.7</v>
      </c>
      <c r="X33" s="29">
        <v>0.6</v>
      </c>
      <c r="Y33" s="29">
        <v>0.2</v>
      </c>
      <c r="Z33" s="29">
        <v>0.1</v>
      </c>
      <c r="AA33" s="29">
        <f>SUM(X33:Z33)</f>
        <v>0.9</v>
      </c>
      <c r="AB33" s="29">
        <v>-0.1</v>
      </c>
      <c r="AC33" s="29">
        <v>-1.4</v>
      </c>
      <c r="AD33" s="29">
        <v>0</v>
      </c>
      <c r="AE33" s="29">
        <f>SUM(AB33:AD33)</f>
        <v>-1.5</v>
      </c>
      <c r="AF33" s="29">
        <v>0.4</v>
      </c>
      <c r="AG33" s="29">
        <v>-0.3</v>
      </c>
      <c r="AH33" s="29">
        <v>0.4</v>
      </c>
      <c r="AI33" s="29">
        <f>SUM(AF33:AH33)</f>
        <v>0.5</v>
      </c>
      <c r="AJ33" s="29">
        <v>0.8</v>
      </c>
      <c r="AK33" s="29">
        <v>-0.6</v>
      </c>
      <c r="AL33" s="29">
        <v>0.3</v>
      </c>
      <c r="AM33" s="29">
        <f>SUM(AJ33:AL33)</f>
        <v>0.5</v>
      </c>
      <c r="AN33" s="29">
        <v>0.2</v>
      </c>
      <c r="AO33" s="29">
        <v>-0.1</v>
      </c>
      <c r="AP33" s="29">
        <v>0.1</v>
      </c>
      <c r="AQ33" s="29">
        <f>SUM(AN33:AP33)</f>
        <v>0.2</v>
      </c>
      <c r="AR33" s="29">
        <v>0.1</v>
      </c>
      <c r="AS33" s="29">
        <v>-0.4</v>
      </c>
      <c r="AT33" s="29">
        <v>0</v>
      </c>
      <c r="AU33" s="29">
        <f>SUM(AR33:AT33)</f>
        <v>-0.30000000000000004</v>
      </c>
      <c r="AV33" s="29">
        <v>0.2</v>
      </c>
      <c r="AW33" s="29">
        <v>-0.8</v>
      </c>
      <c r="AX33" s="29">
        <v>0.1</v>
      </c>
      <c r="AY33" s="29">
        <f>SUM(AV33:AX33)</f>
        <v>-0.5000000000000001</v>
      </c>
      <c r="AZ33" s="29">
        <f aca="true" t="shared" si="16" ref="AZ33:BB34">SUM(D33+H33+L33+P33+T33+X33+AB33+AF33+AJ33+AN33+AR33+AV33)</f>
        <v>3.5000000000000004</v>
      </c>
      <c r="BA33" s="29">
        <f t="shared" si="16"/>
        <v>-3.2</v>
      </c>
      <c r="BB33" s="29">
        <f t="shared" si="16"/>
        <v>0.5000000000000001</v>
      </c>
      <c r="BC33" s="29">
        <f>SUM(AZ33:BB33)</f>
        <v>0.8000000000000004</v>
      </c>
      <c r="BD33" s="101" t="s">
        <v>105</v>
      </c>
      <c r="BE33" s="102"/>
      <c r="BF33" s="31"/>
      <c r="BG33" s="32"/>
    </row>
    <row r="34" spans="1:59" ht="13.5">
      <c r="A34" s="25"/>
      <c r="B34" s="114" t="s">
        <v>32</v>
      </c>
      <c r="C34" s="105"/>
      <c r="D34" s="33">
        <v>4</v>
      </c>
      <c r="E34" s="33">
        <v>-2.4</v>
      </c>
      <c r="F34" s="33">
        <v>2.3</v>
      </c>
      <c r="G34" s="33">
        <f>SUM(D34:F34)</f>
        <v>3.9</v>
      </c>
      <c r="H34" s="33">
        <v>2.3</v>
      </c>
      <c r="I34" s="33">
        <v>-2.1</v>
      </c>
      <c r="J34" s="33">
        <v>0.2</v>
      </c>
      <c r="K34" s="33">
        <f>SUM(H34:J34)</f>
        <v>0.39999999999999974</v>
      </c>
      <c r="L34" s="33">
        <v>1.1</v>
      </c>
      <c r="M34" s="33">
        <v>-0.9</v>
      </c>
      <c r="N34" s="33">
        <v>0</v>
      </c>
      <c r="O34" s="33">
        <f>SUM(L34:N34)</f>
        <v>0.20000000000000007</v>
      </c>
      <c r="P34" s="33">
        <v>0.3</v>
      </c>
      <c r="Q34" s="33">
        <v>0.3</v>
      </c>
      <c r="R34" s="33">
        <v>-0.4</v>
      </c>
      <c r="S34" s="33">
        <f>SUM(P34:R34)</f>
        <v>0.19999999999999996</v>
      </c>
      <c r="T34" s="33">
        <v>0.1</v>
      </c>
      <c r="U34" s="33">
        <v>0</v>
      </c>
      <c r="V34" s="33">
        <v>-0.1</v>
      </c>
      <c r="W34" s="33">
        <f>SUM(T34:V34)</f>
        <v>0</v>
      </c>
      <c r="X34" s="33">
        <v>1.1</v>
      </c>
      <c r="Y34" s="33">
        <v>-0.7</v>
      </c>
      <c r="Z34" s="33">
        <v>-0.3</v>
      </c>
      <c r="AA34" s="33">
        <f>SUM(X34:Z34)</f>
        <v>0.10000000000000014</v>
      </c>
      <c r="AB34" s="33">
        <v>1.3</v>
      </c>
      <c r="AC34" s="33">
        <v>-1.5</v>
      </c>
      <c r="AD34" s="33">
        <v>0.4</v>
      </c>
      <c r="AE34" s="33">
        <f>SUM(AB34:AD34)</f>
        <v>0.20000000000000007</v>
      </c>
      <c r="AF34" s="33">
        <v>0.2</v>
      </c>
      <c r="AG34" s="33">
        <v>-0.4</v>
      </c>
      <c r="AH34" s="33">
        <v>0.1</v>
      </c>
      <c r="AI34" s="33">
        <f>SUM(AF34:AH34)</f>
        <v>-0.1</v>
      </c>
      <c r="AJ34" s="33">
        <v>1.4</v>
      </c>
      <c r="AK34" s="33">
        <v>-1.2</v>
      </c>
      <c r="AL34" s="33">
        <v>1.1</v>
      </c>
      <c r="AM34" s="33">
        <f>SUM(AJ34:AL34)</f>
        <v>1.3</v>
      </c>
      <c r="AN34" s="33">
        <v>0.4</v>
      </c>
      <c r="AO34" s="33">
        <v>-1</v>
      </c>
      <c r="AP34" s="33">
        <v>0.5</v>
      </c>
      <c r="AQ34" s="33">
        <f>SUM(AN34:AP34)</f>
        <v>-0.09999999999999998</v>
      </c>
      <c r="AR34" s="33">
        <v>0.7</v>
      </c>
      <c r="AS34" s="33">
        <v>-0.3</v>
      </c>
      <c r="AT34" s="33">
        <v>0.3</v>
      </c>
      <c r="AU34" s="33">
        <f>SUM(AR34:AT34)</f>
        <v>0.7</v>
      </c>
      <c r="AV34" s="33">
        <v>0.3</v>
      </c>
      <c r="AW34" s="33">
        <v>-0.2</v>
      </c>
      <c r="AX34" s="33">
        <v>0.2</v>
      </c>
      <c r="AY34" s="33">
        <f>SUM(AV34:AX34)</f>
        <v>0.3</v>
      </c>
      <c r="AZ34" s="33">
        <f t="shared" si="16"/>
        <v>13.200000000000001</v>
      </c>
      <c r="BA34" s="33">
        <f t="shared" si="16"/>
        <v>-10.4</v>
      </c>
      <c r="BB34" s="33">
        <f t="shared" si="16"/>
        <v>4.300000000000001</v>
      </c>
      <c r="BC34" s="33">
        <f>SUM(AZ34:BB34)</f>
        <v>7.100000000000001</v>
      </c>
      <c r="BD34" s="115" t="s">
        <v>106</v>
      </c>
      <c r="BE34" s="116"/>
      <c r="BF34" s="31"/>
      <c r="BG34" s="32"/>
    </row>
    <row r="35" spans="1:59" ht="6.75" customHeight="1">
      <c r="A35" s="25"/>
      <c r="B35" s="48"/>
      <c r="C35" s="4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31"/>
      <c r="BE35" s="31"/>
      <c r="BF35" s="31"/>
      <c r="BG35" s="32"/>
    </row>
    <row r="36" spans="1:59" ht="12.75" customHeight="1">
      <c r="A36" s="97"/>
      <c r="B36" s="98"/>
      <c r="C36" s="98"/>
      <c r="D36" s="96" t="s">
        <v>56</v>
      </c>
      <c r="E36" s="96"/>
      <c r="F36" s="96"/>
      <c r="G36" s="96"/>
      <c r="H36" s="133" t="s">
        <v>57</v>
      </c>
      <c r="I36" s="96"/>
      <c r="J36" s="96"/>
      <c r="K36" s="96"/>
      <c r="L36" s="96" t="s">
        <v>62</v>
      </c>
      <c r="M36" s="96"/>
      <c r="N36" s="96"/>
      <c r="O36" s="96"/>
      <c r="P36" s="133" t="s">
        <v>63</v>
      </c>
      <c r="Q36" s="96"/>
      <c r="R36" s="96"/>
      <c r="S36" s="96"/>
      <c r="T36" s="103" t="s">
        <v>92</v>
      </c>
      <c r="U36" s="96"/>
      <c r="V36" s="96"/>
      <c r="W36" s="96"/>
      <c r="X36" s="103" t="s">
        <v>68</v>
      </c>
      <c r="Y36" s="96"/>
      <c r="Z36" s="96"/>
      <c r="AA36" s="96"/>
      <c r="AB36" s="133" t="s">
        <v>73</v>
      </c>
      <c r="AC36" s="96"/>
      <c r="AD36" s="96"/>
      <c r="AE36" s="96"/>
      <c r="AF36" s="96" t="s">
        <v>74</v>
      </c>
      <c r="AG36" s="96"/>
      <c r="AH36" s="96"/>
      <c r="AI36" s="96"/>
      <c r="AJ36" s="103" t="s">
        <v>79</v>
      </c>
      <c r="AK36" s="96"/>
      <c r="AL36" s="96"/>
      <c r="AM36" s="96"/>
      <c r="AN36" s="96" t="s">
        <v>80</v>
      </c>
      <c r="AO36" s="96"/>
      <c r="AP36" s="96"/>
      <c r="AQ36" s="96"/>
      <c r="AR36" s="100" t="s">
        <v>85</v>
      </c>
      <c r="AS36" s="131"/>
      <c r="AT36" s="131"/>
      <c r="AU36" s="132"/>
      <c r="AV36" s="103" t="s">
        <v>86</v>
      </c>
      <c r="AW36" s="96"/>
      <c r="AX36" s="96"/>
      <c r="AY36" s="96"/>
      <c r="AZ36" s="103" t="s">
        <v>86</v>
      </c>
      <c r="BA36" s="96"/>
      <c r="BB36" s="96"/>
      <c r="BC36" s="96"/>
      <c r="BD36" s="97"/>
      <c r="BE36" s="98"/>
      <c r="BF36" s="98"/>
      <c r="BG36" s="99"/>
    </row>
    <row r="37" spans="1:59" ht="13.5">
      <c r="A37" s="117" t="s">
        <v>17</v>
      </c>
      <c r="B37" s="118"/>
      <c r="C37" s="119"/>
      <c r="D37" s="21">
        <f>SUM(D11+D13-D17-D28-D32)</f>
        <v>23.1</v>
      </c>
      <c r="E37" s="21">
        <f>SUM(E11+E13-E17-E28-E32)</f>
        <v>13.5</v>
      </c>
      <c r="F37" s="21">
        <f>SUM(F11+F13-F17-F28-F32)</f>
        <v>10.8</v>
      </c>
      <c r="G37" s="21">
        <f>SUM(D37:F37)</f>
        <v>47.400000000000006</v>
      </c>
      <c r="H37" s="21">
        <f>SUM(H11+H13-H17-H28-H32)</f>
        <v>18.800000000000004</v>
      </c>
      <c r="I37" s="21">
        <f>SUM(I11+I13-I17-I28-I32)</f>
        <v>12.6</v>
      </c>
      <c r="J37" s="21">
        <f>SUM(J11+J13-J17-J28-J32)</f>
        <v>8.600000000000001</v>
      </c>
      <c r="K37" s="21">
        <f>SUM(H37:J37)</f>
        <v>40.00000000000001</v>
      </c>
      <c r="L37" s="21">
        <f>SUM(L11+L13-L17-L28-L32)</f>
        <v>23.000000000000004</v>
      </c>
      <c r="M37" s="21">
        <f>SUM(M11+M13-M17-M28-M32)</f>
        <v>14.000000000000004</v>
      </c>
      <c r="N37" s="21">
        <f>SUM(N11+N13-N17-N28-N32)</f>
        <v>10.300000000000002</v>
      </c>
      <c r="O37" s="21">
        <f>SUM(L37:N37)</f>
        <v>47.30000000000001</v>
      </c>
      <c r="P37" s="21">
        <f>SUM(P11+P13-P17-P28-P32)</f>
        <v>29.900000000000002</v>
      </c>
      <c r="Q37" s="21">
        <f>SUM(Q11+Q13-Q17-Q28-Q32)</f>
        <v>15.800000000000002</v>
      </c>
      <c r="R37" s="21">
        <f>SUM(R11+R13-R17-R28-R32)</f>
        <v>13.300000000000002</v>
      </c>
      <c r="S37" s="21">
        <f>SUM(P37:R37)</f>
        <v>59.00000000000001</v>
      </c>
      <c r="T37" s="21">
        <f>SUM(T11+T13-T17-T28-T32)</f>
        <v>28.000000000000004</v>
      </c>
      <c r="U37" s="21">
        <f>SUM(U11+U13-U17-U28-U32)</f>
        <v>13.600000000000001</v>
      </c>
      <c r="V37" s="21">
        <f>SUM(V11+V13-V17-V28-V32)</f>
        <v>11.400000000000002</v>
      </c>
      <c r="W37" s="21">
        <f>SUM(T37:V37)</f>
        <v>53.000000000000014</v>
      </c>
      <c r="X37" s="21">
        <f>SUM(X11+X13-X17-X28-X32)</f>
        <v>23.800000000000008</v>
      </c>
      <c r="Y37" s="21">
        <f>SUM(Y11+Y13-Y17-Y28-Y32)</f>
        <v>11.4</v>
      </c>
      <c r="Z37" s="21">
        <f>SUM(Z11+Z13-Z17-Z28-Z32)</f>
        <v>10.8</v>
      </c>
      <c r="AA37" s="21">
        <f>SUM(X37:Z37)</f>
        <v>46.000000000000014</v>
      </c>
      <c r="AB37" s="21">
        <f>AB11+AB13-AB17-AB28-AB32</f>
        <v>19.10000000000001</v>
      </c>
      <c r="AC37" s="21">
        <f>AC11+AC13-AC17-AC28-AC32</f>
        <v>10.8</v>
      </c>
      <c r="AD37" s="21">
        <f>AD11+AD13-AD17-AD28-AD32</f>
        <v>9.799999999999999</v>
      </c>
      <c r="AE37" s="21">
        <f>SUM(AB37:AD37)</f>
        <v>39.70000000000001</v>
      </c>
      <c r="AF37" s="21">
        <f>SUM(AF11+AF13-AF17-AF28-AF32)</f>
        <v>15.400000000000007</v>
      </c>
      <c r="AG37" s="21">
        <f>SUM(AG11+AG13-AG17-AG28-AG32)</f>
        <v>8.5</v>
      </c>
      <c r="AH37" s="21">
        <f>SUM(AH11+AH13-AH17-AH28-AH32)</f>
        <v>8.3</v>
      </c>
      <c r="AI37" s="21">
        <f>SUM(AF37:AH37)</f>
        <v>32.2</v>
      </c>
      <c r="AJ37" s="21">
        <f>SUM(AJ11+AJ13-AJ17-AJ28-AJ32)</f>
        <v>9.900000000000006</v>
      </c>
      <c r="AK37" s="21">
        <f>SUM(AK11+AK13-AK17-AK28-AK32)</f>
        <v>6.7</v>
      </c>
      <c r="AL37" s="21">
        <f>SUM(AL11+AL13-AL17-AL28-AL32)</f>
        <v>6</v>
      </c>
      <c r="AM37" s="21">
        <f>SUM(AJ37:AL37)</f>
        <v>22.600000000000005</v>
      </c>
      <c r="AN37" s="21">
        <f>SUM(AN11+AN13-AN17-AN28-AN32)</f>
        <v>6.900000000000006</v>
      </c>
      <c r="AO37" s="21">
        <f>SUM(AO11+AO13-AO17-AO28-AO32)</f>
        <v>4.6</v>
      </c>
      <c r="AP37" s="21">
        <f>SUM(AP11+AP13-AP17-AP28-AP32)</f>
        <v>5.1000000000000005</v>
      </c>
      <c r="AQ37" s="21">
        <f>SUM(AN37:AP37)</f>
        <v>16.600000000000005</v>
      </c>
      <c r="AR37" s="21">
        <f>SUM(AR11+AR13-AR17-AR28-AR32)</f>
        <v>4.500000000000006</v>
      </c>
      <c r="AS37" s="21">
        <f>SUM(AS11+AS13-AS17-AS28-AS32)</f>
        <v>2.5999999999999996</v>
      </c>
      <c r="AT37" s="21">
        <f>SUM(AT11+AT13-AT17-AT28-AT32)</f>
        <v>3.9000000000000004</v>
      </c>
      <c r="AU37" s="21">
        <f>SUM(AR37:AT37)</f>
        <v>11.000000000000007</v>
      </c>
      <c r="AV37" s="21">
        <f>SUM(AV11+AV13-AV17-AV28-AV32)</f>
        <v>2.700000000000006</v>
      </c>
      <c r="AW37" s="21">
        <f>SUM(AW11+AW13-AW17-AW28-AW32)</f>
        <v>1.7999999999999998</v>
      </c>
      <c r="AX37" s="21">
        <f>SUM(AX11+AX13-AX17-AX28-AX32)</f>
        <v>1.9999999999999998</v>
      </c>
      <c r="AY37" s="21">
        <f>SUM(AV37:AX37)</f>
        <v>6.500000000000005</v>
      </c>
      <c r="AZ37" s="21">
        <f>AZ11+AZ13-AZ17-AZ28-AZ32</f>
        <v>2.699999999999992</v>
      </c>
      <c r="BA37" s="21">
        <f>SUM(BA11+BA13-BA17-BA28-BA32)</f>
        <v>1.8000000000000043</v>
      </c>
      <c r="BB37" s="21">
        <f>SUM(BB11+BB13-BB17-BB28-BB32)</f>
        <v>1.9999999999999991</v>
      </c>
      <c r="BC37" s="21">
        <f>SUM(AZ37:BB37)</f>
        <v>6.499999999999996</v>
      </c>
      <c r="BD37" s="120" t="s">
        <v>107</v>
      </c>
      <c r="BE37" s="121"/>
      <c r="BF37" s="121"/>
      <c r="BG37" s="122"/>
    </row>
    <row r="38" spans="1:59" ht="6.75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1"/>
    </row>
    <row r="39" spans="1:59" ht="12.75" customHeight="1">
      <c r="A39" s="123" t="s">
        <v>50</v>
      </c>
      <c r="B39" s="124"/>
      <c r="C39" s="125"/>
      <c r="D39" s="21">
        <f>SUM(D40:D41)</f>
        <v>23.1</v>
      </c>
      <c r="E39" s="21">
        <f>SUM(E40:E41)</f>
        <v>13.5</v>
      </c>
      <c r="F39" s="21">
        <f>SUM(F40:F41)</f>
        <v>10.799999999999999</v>
      </c>
      <c r="G39" s="21">
        <f>SUM(D39:F39)</f>
        <v>47.4</v>
      </c>
      <c r="H39" s="21">
        <f>SUM(H40:H41)</f>
        <v>18.799999999999997</v>
      </c>
      <c r="I39" s="21">
        <f>SUM(I40:I41)</f>
        <v>12.600000000000001</v>
      </c>
      <c r="J39" s="21">
        <f>SUM(J40:J41)</f>
        <v>8.6</v>
      </c>
      <c r="K39" s="21">
        <f>SUM(H39:J39)</f>
        <v>40</v>
      </c>
      <c r="L39" s="21">
        <f>SUM(L40:L41)</f>
        <v>23</v>
      </c>
      <c r="M39" s="21">
        <f>SUM(M40:M41)</f>
        <v>14</v>
      </c>
      <c r="N39" s="21">
        <f>SUM(N40:N41)</f>
        <v>10.299999999999999</v>
      </c>
      <c r="O39" s="21">
        <f>SUM(L39:N39)</f>
        <v>47.3</v>
      </c>
      <c r="P39" s="21">
        <f>SUM(P40:P41)</f>
        <v>29.9</v>
      </c>
      <c r="Q39" s="21">
        <f>SUM(Q40:Q41)</f>
        <v>15.8</v>
      </c>
      <c r="R39" s="21">
        <f>SUM(R40:R41)</f>
        <v>13.3</v>
      </c>
      <c r="S39" s="21">
        <f>SUM(P39:R39)</f>
        <v>59</v>
      </c>
      <c r="T39" s="21">
        <f>SUM(T40:T41)</f>
        <v>28</v>
      </c>
      <c r="U39" s="21">
        <f>SUM(U40:U41)</f>
        <v>13.600000000000001</v>
      </c>
      <c r="V39" s="21">
        <f>SUM(V40:V41)</f>
        <v>11.399999999999999</v>
      </c>
      <c r="W39" s="21">
        <f>SUM(T39:V39)</f>
        <v>53</v>
      </c>
      <c r="X39" s="21">
        <f>SUM(X40:X41)</f>
        <v>23.8</v>
      </c>
      <c r="Y39" s="21">
        <f>SUM(Y40:Y41)</f>
        <v>11.399999999999999</v>
      </c>
      <c r="Z39" s="21">
        <f>SUM(Z40:Z41)</f>
        <v>10.8</v>
      </c>
      <c r="AA39" s="21">
        <f>SUM(X39:Z39)</f>
        <v>46</v>
      </c>
      <c r="AB39" s="21">
        <f>SUM(AB40:AB41)</f>
        <v>19.1</v>
      </c>
      <c r="AC39" s="21">
        <f>SUM(AC40:AC41)</f>
        <v>10.8</v>
      </c>
      <c r="AD39" s="21">
        <f>SUM(AD40:AD41)</f>
        <v>9.8</v>
      </c>
      <c r="AE39" s="21">
        <f>SUM(AB39:AD39)</f>
        <v>39.7</v>
      </c>
      <c r="AF39" s="21">
        <f>SUM(AF40:AF41)</f>
        <v>15.4</v>
      </c>
      <c r="AG39" s="21">
        <f>SUM(AG40:AG41)</f>
        <v>8.5</v>
      </c>
      <c r="AH39" s="21">
        <f>SUM(AH40:AH41)</f>
        <v>8.3</v>
      </c>
      <c r="AI39" s="21">
        <f>SUM(AF39:AH39)</f>
        <v>32.2</v>
      </c>
      <c r="AJ39" s="21">
        <f>SUM(AJ40:AJ41)</f>
        <v>9.899999999999999</v>
      </c>
      <c r="AK39" s="21">
        <f>SUM(AK40:AK41)</f>
        <v>6.7</v>
      </c>
      <c r="AL39" s="21">
        <f>SUM(AL40:AL41)</f>
        <v>6</v>
      </c>
      <c r="AM39" s="21">
        <f>SUM(AJ39:AL39)</f>
        <v>22.599999999999998</v>
      </c>
      <c r="AN39" s="21">
        <f>SUM(AN40:AN41)</f>
        <v>6.8999999999999995</v>
      </c>
      <c r="AO39" s="21">
        <f>SUM(AO40:AO41)</f>
        <v>4.6</v>
      </c>
      <c r="AP39" s="21">
        <f>SUM(AP40:AP41)</f>
        <v>5.1</v>
      </c>
      <c r="AQ39" s="21">
        <f>SUM(AN39:AP39)</f>
        <v>16.6</v>
      </c>
      <c r="AR39" s="21">
        <f>SUM(AR40:AR41)</f>
        <v>4.5</v>
      </c>
      <c r="AS39" s="21">
        <f>SUM(AS40:AS41)</f>
        <v>2.5999999999999996</v>
      </c>
      <c r="AT39" s="21">
        <f>SUM(AT40:AT41)</f>
        <v>3.9</v>
      </c>
      <c r="AU39" s="21">
        <f>SUM(AR39:AT39)</f>
        <v>11</v>
      </c>
      <c r="AV39" s="21">
        <f>SUM(AV40:AV41)</f>
        <v>2.7</v>
      </c>
      <c r="AW39" s="21">
        <f>SUM(AW40:AW41)</f>
        <v>1.8</v>
      </c>
      <c r="AX39" s="21">
        <f>SUM(AX40:AX41)</f>
        <v>2</v>
      </c>
      <c r="AY39" s="21">
        <f>SUM(AV39:AX39)</f>
        <v>6.5</v>
      </c>
      <c r="AZ39" s="21">
        <f>SUM(AZ40:AZ41)</f>
        <v>2.7</v>
      </c>
      <c r="BA39" s="21">
        <f>SUM(BA40:BA41)</f>
        <v>1.8</v>
      </c>
      <c r="BB39" s="21">
        <f>SUM(BB40:BB41)</f>
        <v>2</v>
      </c>
      <c r="BC39" s="21">
        <f>SUM(AZ39:BB39)</f>
        <v>6.5</v>
      </c>
      <c r="BD39" s="126" t="s">
        <v>108</v>
      </c>
      <c r="BE39" s="127"/>
      <c r="BF39" s="127"/>
      <c r="BG39" s="128"/>
    </row>
    <row r="40" spans="1:59" ht="13.5">
      <c r="A40" s="25"/>
      <c r="B40" s="129" t="s">
        <v>8</v>
      </c>
      <c r="C40" s="130"/>
      <c r="D40" s="29">
        <v>20.8</v>
      </c>
      <c r="E40" s="29">
        <v>8.8</v>
      </c>
      <c r="F40" s="29">
        <v>8.2</v>
      </c>
      <c r="G40" s="29">
        <f>SUM(D40:F40)</f>
        <v>37.8</v>
      </c>
      <c r="H40" s="29">
        <v>16.9</v>
      </c>
      <c r="I40" s="29">
        <v>7.7</v>
      </c>
      <c r="J40" s="29">
        <v>6.9</v>
      </c>
      <c r="K40" s="29">
        <f>SUM(H40:J40)</f>
        <v>31.5</v>
      </c>
      <c r="L40" s="29">
        <v>21.2</v>
      </c>
      <c r="M40" s="29">
        <v>9.6</v>
      </c>
      <c r="N40" s="29">
        <v>8.6</v>
      </c>
      <c r="O40" s="29">
        <f>SUM(L40:N40)</f>
        <v>39.4</v>
      </c>
      <c r="P40" s="29">
        <v>27.2</v>
      </c>
      <c r="Q40" s="29">
        <v>11.4</v>
      </c>
      <c r="R40" s="29">
        <v>10.1</v>
      </c>
      <c r="S40" s="29">
        <f>SUM(P40:R40)</f>
        <v>48.7</v>
      </c>
      <c r="T40" s="29">
        <v>24.9</v>
      </c>
      <c r="U40" s="29">
        <v>9.8</v>
      </c>
      <c r="V40" s="29">
        <v>9.2</v>
      </c>
      <c r="W40" s="29">
        <f>SUM(T40:V40)</f>
        <v>43.900000000000006</v>
      </c>
      <c r="X40" s="29">
        <v>20.7</v>
      </c>
      <c r="Y40" s="29">
        <v>7.3</v>
      </c>
      <c r="Z40" s="29">
        <v>8.3</v>
      </c>
      <c r="AA40" s="29">
        <f>SUM(X40:Z40)</f>
        <v>36.3</v>
      </c>
      <c r="AB40" s="29">
        <v>15.9</v>
      </c>
      <c r="AC40" s="29">
        <v>6.1</v>
      </c>
      <c r="AD40" s="29">
        <v>7.2</v>
      </c>
      <c r="AE40" s="29">
        <f>SUM(AB40:AD40)</f>
        <v>29.2</v>
      </c>
      <c r="AF40" s="29">
        <v>12.3</v>
      </c>
      <c r="AG40" s="29">
        <v>4</v>
      </c>
      <c r="AH40" s="29">
        <v>5.6</v>
      </c>
      <c r="AI40" s="29">
        <f>SUM(AF40:AH40)</f>
        <v>21.9</v>
      </c>
      <c r="AJ40" s="29">
        <v>7.1</v>
      </c>
      <c r="AK40" s="29">
        <v>3.1</v>
      </c>
      <c r="AL40" s="29">
        <v>3.5</v>
      </c>
      <c r="AM40" s="29">
        <f>SUM(AJ40:AL40)</f>
        <v>13.7</v>
      </c>
      <c r="AN40" s="29">
        <v>4.6</v>
      </c>
      <c r="AO40" s="29">
        <v>2</v>
      </c>
      <c r="AP40" s="29">
        <v>2.6</v>
      </c>
      <c r="AQ40" s="29">
        <f>SUM(AN40:AP40)</f>
        <v>9.2</v>
      </c>
      <c r="AR40" s="29">
        <v>2.9</v>
      </c>
      <c r="AS40" s="29">
        <v>0.7</v>
      </c>
      <c r="AT40" s="29">
        <v>1.9</v>
      </c>
      <c r="AU40" s="29">
        <f>SUM(AR40:AT40)</f>
        <v>5.5</v>
      </c>
      <c r="AV40" s="29">
        <v>1.3</v>
      </c>
      <c r="AW40" s="29">
        <v>0.3</v>
      </c>
      <c r="AX40" s="29">
        <v>0.6</v>
      </c>
      <c r="AY40" s="29">
        <f>SUM(AV40:AX40)</f>
        <v>2.2</v>
      </c>
      <c r="AZ40" s="29">
        <v>1.3</v>
      </c>
      <c r="BA40" s="29">
        <v>0.3</v>
      </c>
      <c r="BB40" s="29">
        <v>0.6</v>
      </c>
      <c r="BC40" s="29">
        <f>AZ40+BA40+BB40</f>
        <v>2.2</v>
      </c>
      <c r="BD40" s="101" t="s">
        <v>109</v>
      </c>
      <c r="BE40" s="102"/>
      <c r="BF40" s="31"/>
      <c r="BG40" s="32"/>
    </row>
    <row r="41" spans="1:59" ht="13.5">
      <c r="A41" s="25"/>
      <c r="B41" s="114" t="s">
        <v>9</v>
      </c>
      <c r="C41" s="105"/>
      <c r="D41" s="33">
        <v>2.3</v>
      </c>
      <c r="E41" s="33">
        <v>4.7</v>
      </c>
      <c r="F41" s="33">
        <v>2.6</v>
      </c>
      <c r="G41" s="33">
        <f>SUM(D41:F41)</f>
        <v>9.6</v>
      </c>
      <c r="H41" s="33">
        <v>1.9</v>
      </c>
      <c r="I41" s="33">
        <v>4.9</v>
      </c>
      <c r="J41" s="33">
        <v>1.7</v>
      </c>
      <c r="K41" s="33">
        <f>SUM(H41:J41)</f>
        <v>8.5</v>
      </c>
      <c r="L41" s="33">
        <v>1.8</v>
      </c>
      <c r="M41" s="33">
        <v>4.4</v>
      </c>
      <c r="N41" s="33">
        <v>1.7</v>
      </c>
      <c r="O41" s="33">
        <f>SUM(L41:N41)</f>
        <v>7.9</v>
      </c>
      <c r="P41" s="33">
        <v>2.7</v>
      </c>
      <c r="Q41" s="33">
        <v>4.4</v>
      </c>
      <c r="R41" s="33">
        <v>3.2</v>
      </c>
      <c r="S41" s="33">
        <f>SUM(P41:R41)</f>
        <v>10.3</v>
      </c>
      <c r="T41" s="33">
        <v>3.1</v>
      </c>
      <c r="U41" s="33">
        <v>3.8</v>
      </c>
      <c r="V41" s="33">
        <v>2.2</v>
      </c>
      <c r="W41" s="33">
        <f>SUM(T41:V41)</f>
        <v>9.100000000000001</v>
      </c>
      <c r="X41" s="33">
        <v>3.1</v>
      </c>
      <c r="Y41" s="33">
        <v>4.1</v>
      </c>
      <c r="Z41" s="33">
        <v>2.5</v>
      </c>
      <c r="AA41" s="33">
        <f>SUM(X41:Z41)</f>
        <v>9.7</v>
      </c>
      <c r="AB41" s="33">
        <v>3.2</v>
      </c>
      <c r="AC41" s="33">
        <v>4.7</v>
      </c>
      <c r="AD41" s="33">
        <v>2.6</v>
      </c>
      <c r="AE41" s="33">
        <f>SUM(AB41:AD41)</f>
        <v>10.5</v>
      </c>
      <c r="AF41" s="33">
        <v>3.1</v>
      </c>
      <c r="AG41" s="33">
        <v>4.5</v>
      </c>
      <c r="AH41" s="33">
        <v>2.7</v>
      </c>
      <c r="AI41" s="33">
        <f>SUM(AF41:AH41)</f>
        <v>10.3</v>
      </c>
      <c r="AJ41" s="33">
        <v>2.8</v>
      </c>
      <c r="AK41" s="33">
        <v>3.6</v>
      </c>
      <c r="AL41" s="33">
        <v>2.5</v>
      </c>
      <c r="AM41" s="33">
        <f>SUM(AJ41:AL41)</f>
        <v>8.9</v>
      </c>
      <c r="AN41" s="33">
        <v>2.3</v>
      </c>
      <c r="AO41" s="33">
        <v>2.6</v>
      </c>
      <c r="AP41" s="33">
        <v>2.5</v>
      </c>
      <c r="AQ41" s="33">
        <f>SUM(AN41:AP41)</f>
        <v>7.4</v>
      </c>
      <c r="AR41" s="33">
        <v>1.6</v>
      </c>
      <c r="AS41" s="33">
        <v>1.9</v>
      </c>
      <c r="AT41" s="33">
        <v>2</v>
      </c>
      <c r="AU41" s="33">
        <f>SUM(AR41:AT41)</f>
        <v>5.5</v>
      </c>
      <c r="AV41" s="33">
        <v>1.4</v>
      </c>
      <c r="AW41" s="33">
        <v>1.5</v>
      </c>
      <c r="AX41" s="33">
        <v>1.4</v>
      </c>
      <c r="AY41" s="33">
        <f>SUM(AV41:AX41)</f>
        <v>4.3</v>
      </c>
      <c r="AZ41" s="33">
        <v>1.4</v>
      </c>
      <c r="BA41" s="33">
        <v>1.5</v>
      </c>
      <c r="BB41" s="33">
        <v>1.4</v>
      </c>
      <c r="BC41" s="33">
        <f>SUM(AZ41:BB41)</f>
        <v>4.3</v>
      </c>
      <c r="BD41" s="115" t="s">
        <v>110</v>
      </c>
      <c r="BE41" s="116"/>
      <c r="BF41" s="31"/>
      <c r="BG41" s="32"/>
    </row>
    <row r="42" spans="1:59" ht="13.5">
      <c r="A42" s="52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53"/>
    </row>
    <row r="43" spans="1:59" ht="13.5">
      <c r="A43" s="117" t="s">
        <v>53</v>
      </c>
      <c r="B43" s="118"/>
      <c r="C43" s="119"/>
      <c r="D43" s="21">
        <v>4.8</v>
      </c>
      <c r="E43" s="21">
        <v>3.4</v>
      </c>
      <c r="F43" s="21">
        <v>1.5</v>
      </c>
      <c r="G43" s="21">
        <f>SUM(D43:F43)</f>
        <v>9.7</v>
      </c>
      <c r="H43" s="21">
        <v>3.4</v>
      </c>
      <c r="I43" s="21">
        <v>1.8</v>
      </c>
      <c r="J43" s="21">
        <v>1</v>
      </c>
      <c r="K43" s="21">
        <f>SUM(H43:J43)</f>
        <v>6.2</v>
      </c>
      <c r="L43" s="21">
        <v>7.5</v>
      </c>
      <c r="M43" s="21">
        <v>3.3</v>
      </c>
      <c r="N43" s="21">
        <v>2.1</v>
      </c>
      <c r="O43" s="21">
        <f>SUM(L43:N43)</f>
        <v>12.9</v>
      </c>
      <c r="P43" s="21">
        <v>11.6</v>
      </c>
      <c r="Q43" s="21">
        <v>5</v>
      </c>
      <c r="R43" s="21">
        <v>3.7</v>
      </c>
      <c r="S43" s="21">
        <f>SUM(P43:R43)</f>
        <v>20.3</v>
      </c>
      <c r="T43" s="21">
        <v>10.4</v>
      </c>
      <c r="U43" s="21">
        <v>4.3</v>
      </c>
      <c r="V43" s="21">
        <v>3.3</v>
      </c>
      <c r="W43" s="21">
        <f>SUM(T43:V43)</f>
        <v>18</v>
      </c>
      <c r="X43" s="21">
        <v>10.7</v>
      </c>
      <c r="Y43" s="21">
        <v>5.3</v>
      </c>
      <c r="Z43" s="21">
        <v>4.3</v>
      </c>
      <c r="AA43" s="21">
        <f>SUM(X43:Z43)</f>
        <v>20.3</v>
      </c>
      <c r="AB43" s="21">
        <v>7.7</v>
      </c>
      <c r="AC43" s="21">
        <v>4.8</v>
      </c>
      <c r="AD43" s="21">
        <v>3.5</v>
      </c>
      <c r="AE43" s="21">
        <f>SUM(AB43:AD43)</f>
        <v>16</v>
      </c>
      <c r="AF43" s="21">
        <v>6</v>
      </c>
      <c r="AG43" s="21">
        <v>3.2</v>
      </c>
      <c r="AH43" s="21">
        <v>2.6</v>
      </c>
      <c r="AI43" s="21">
        <f>SUM(AF43:AH43)</f>
        <v>11.799999999999999</v>
      </c>
      <c r="AJ43" s="21">
        <v>4.6</v>
      </c>
      <c r="AK43" s="21">
        <v>2.3</v>
      </c>
      <c r="AL43" s="21">
        <v>1.5</v>
      </c>
      <c r="AM43" s="21">
        <f>SUM(AJ43:AL43)</f>
        <v>8.399999999999999</v>
      </c>
      <c r="AN43" s="21">
        <v>2.6</v>
      </c>
      <c r="AO43" s="21">
        <v>1.5</v>
      </c>
      <c r="AP43" s="21">
        <v>1.1</v>
      </c>
      <c r="AQ43" s="21">
        <f>SUM(AN43:AP43)</f>
        <v>5.199999999999999</v>
      </c>
      <c r="AR43" s="21">
        <v>1.4</v>
      </c>
      <c r="AS43" s="21">
        <v>0.9</v>
      </c>
      <c r="AT43" s="21">
        <v>0.7</v>
      </c>
      <c r="AU43" s="21">
        <f>SUM(AR43:AT43)</f>
        <v>3</v>
      </c>
      <c r="AV43" s="21">
        <v>0.9</v>
      </c>
      <c r="AW43" s="21">
        <v>0.5</v>
      </c>
      <c r="AX43" s="21">
        <v>0.5</v>
      </c>
      <c r="AY43" s="21">
        <f>SUM(AV43:AX43)</f>
        <v>1.9</v>
      </c>
      <c r="AZ43" s="21">
        <v>0.9</v>
      </c>
      <c r="BA43" s="21">
        <v>0.5</v>
      </c>
      <c r="BB43" s="21">
        <v>0.5</v>
      </c>
      <c r="BC43" s="21">
        <f>SUM(AZ43:BB43)</f>
        <v>1.9</v>
      </c>
      <c r="BD43" s="120" t="s">
        <v>111</v>
      </c>
      <c r="BE43" s="121"/>
      <c r="BF43" s="121"/>
      <c r="BG43" s="122"/>
    </row>
    <row r="44" spans="1:59" s="55" customFormat="1" ht="6.75" customHeight="1">
      <c r="A44" s="95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</row>
    <row r="45" spans="1:59" s="63" customFormat="1" ht="11.25" customHeight="1">
      <c r="A45" s="56" t="s">
        <v>126</v>
      </c>
      <c r="B45" s="57"/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60"/>
      <c r="BE45" s="61"/>
      <c r="BF45" s="61"/>
      <c r="BG45" s="62" t="s">
        <v>117</v>
      </c>
    </row>
    <row r="46" spans="1:59" s="63" customFormat="1" ht="11.25" customHeight="1">
      <c r="A46" s="64" t="s">
        <v>116</v>
      </c>
      <c r="B46" s="65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23"/>
      <c r="BE46" s="24"/>
      <c r="BF46" s="24"/>
      <c r="BG46" s="68" t="s">
        <v>118</v>
      </c>
    </row>
    <row r="47" spans="1:59" s="63" customFormat="1" ht="12.75">
      <c r="A47" s="25"/>
      <c r="B47" s="108" t="s">
        <v>10</v>
      </c>
      <c r="C47" s="109"/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110" t="s">
        <v>11</v>
      </c>
      <c r="BE47" s="111"/>
      <c r="BF47" s="70"/>
      <c r="BG47" s="32"/>
    </row>
    <row r="48" spans="1:59" s="63" customFormat="1" ht="12.75">
      <c r="A48" s="25"/>
      <c r="B48" s="108" t="s">
        <v>26</v>
      </c>
      <c r="C48" s="109"/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f>SUM(H48:J48)</f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0.2</v>
      </c>
      <c r="AY48" s="69">
        <v>0.2</v>
      </c>
      <c r="AZ48" s="69">
        <v>0</v>
      </c>
      <c r="BA48" s="69">
        <v>0</v>
      </c>
      <c r="BB48" s="69">
        <v>0.2</v>
      </c>
      <c r="BC48" s="69">
        <f>SUM(AZ48:BB48)</f>
        <v>0.2</v>
      </c>
      <c r="BD48" s="110" t="s">
        <v>12</v>
      </c>
      <c r="BE48" s="111"/>
      <c r="BF48" s="70"/>
      <c r="BG48" s="32"/>
    </row>
    <row r="49" spans="1:59" s="63" customFormat="1" ht="12.75">
      <c r="A49" s="25"/>
      <c r="B49" s="108" t="s">
        <v>27</v>
      </c>
      <c r="C49" s="109"/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f>SUM(H49:J49)</f>
        <v>0</v>
      </c>
      <c r="L49" s="69">
        <v>0.3</v>
      </c>
      <c r="M49" s="69">
        <v>0</v>
      </c>
      <c r="N49" s="69">
        <v>0</v>
      </c>
      <c r="O49" s="69">
        <v>0.3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0.2</v>
      </c>
      <c r="Y49" s="69">
        <v>0</v>
      </c>
      <c r="Z49" s="69">
        <v>0</v>
      </c>
      <c r="AA49" s="69">
        <v>0.2</v>
      </c>
      <c r="AB49" s="69">
        <v>0.1</v>
      </c>
      <c r="AC49" s="69">
        <v>0</v>
      </c>
      <c r="AD49" s="69">
        <v>0</v>
      </c>
      <c r="AE49" s="69">
        <v>0.1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0.2</v>
      </c>
      <c r="AY49" s="69">
        <v>0.2</v>
      </c>
      <c r="AZ49" s="69">
        <v>0.6</v>
      </c>
      <c r="BA49" s="69">
        <v>0</v>
      </c>
      <c r="BB49" s="69">
        <v>0.2</v>
      </c>
      <c r="BC49" s="69">
        <f>SUM(AZ49:BB49)</f>
        <v>0.8</v>
      </c>
      <c r="BD49" s="110" t="s">
        <v>28</v>
      </c>
      <c r="BE49" s="111"/>
      <c r="BF49" s="70"/>
      <c r="BG49" s="32"/>
    </row>
    <row r="50" spans="1:59" s="63" customFormat="1" ht="12.75">
      <c r="A50" s="25"/>
      <c r="B50" s="112" t="s">
        <v>29</v>
      </c>
      <c r="C50" s="113"/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-0.3</v>
      </c>
      <c r="M50" s="69">
        <v>0</v>
      </c>
      <c r="N50" s="69">
        <v>0</v>
      </c>
      <c r="O50" s="69">
        <v>-0.3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-0.2</v>
      </c>
      <c r="Y50" s="69">
        <v>0</v>
      </c>
      <c r="Z50" s="69">
        <v>0</v>
      </c>
      <c r="AA50" s="69">
        <v>-0.2</v>
      </c>
      <c r="AB50" s="69">
        <v>-0.1</v>
      </c>
      <c r="AC50" s="69">
        <v>0</v>
      </c>
      <c r="AD50" s="69">
        <v>0</v>
      </c>
      <c r="AE50" s="69">
        <v>-0.1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-0.6</v>
      </c>
      <c r="BA50" s="69">
        <v>0</v>
      </c>
      <c r="BB50" s="69">
        <v>0</v>
      </c>
      <c r="BC50" s="69">
        <v>-0.6</v>
      </c>
      <c r="BD50" s="110" t="s">
        <v>30</v>
      </c>
      <c r="BE50" s="111"/>
      <c r="BF50" s="70"/>
      <c r="BG50" s="32"/>
    </row>
    <row r="51" spans="1:59" s="63" customFormat="1" ht="12.75">
      <c r="A51" s="52"/>
      <c r="B51" s="104" t="s">
        <v>46</v>
      </c>
      <c r="C51" s="105"/>
      <c r="D51" s="71">
        <f aca="true" t="shared" si="17" ref="D51:BC51">SUM(D47:D48)-SUM(D49:D50)</f>
        <v>0</v>
      </c>
      <c r="E51" s="71">
        <f t="shared" si="17"/>
        <v>0</v>
      </c>
      <c r="F51" s="71">
        <f t="shared" si="17"/>
        <v>0</v>
      </c>
      <c r="G51" s="71">
        <f t="shared" si="17"/>
        <v>0</v>
      </c>
      <c r="H51" s="71">
        <f t="shared" si="17"/>
        <v>0</v>
      </c>
      <c r="I51" s="71">
        <f t="shared" si="17"/>
        <v>0</v>
      </c>
      <c r="J51" s="71">
        <f t="shared" si="17"/>
        <v>0</v>
      </c>
      <c r="K51" s="71">
        <f t="shared" si="17"/>
        <v>0</v>
      </c>
      <c r="L51" s="71">
        <f t="shared" si="17"/>
        <v>0</v>
      </c>
      <c r="M51" s="71">
        <f t="shared" si="17"/>
        <v>0</v>
      </c>
      <c r="N51" s="71">
        <f t="shared" si="17"/>
        <v>0</v>
      </c>
      <c r="O51" s="71">
        <f t="shared" si="17"/>
        <v>0</v>
      </c>
      <c r="P51" s="71">
        <f t="shared" si="17"/>
        <v>0</v>
      </c>
      <c r="Q51" s="71">
        <f t="shared" si="17"/>
        <v>0</v>
      </c>
      <c r="R51" s="71">
        <f t="shared" si="17"/>
        <v>0</v>
      </c>
      <c r="S51" s="71">
        <f t="shared" si="17"/>
        <v>0</v>
      </c>
      <c r="T51" s="71">
        <f t="shared" si="17"/>
        <v>0</v>
      </c>
      <c r="U51" s="71">
        <f t="shared" si="17"/>
        <v>0</v>
      </c>
      <c r="V51" s="71">
        <f t="shared" si="17"/>
        <v>0</v>
      </c>
      <c r="W51" s="71">
        <f t="shared" si="17"/>
        <v>0</v>
      </c>
      <c r="X51" s="71">
        <f t="shared" si="17"/>
        <v>0</v>
      </c>
      <c r="Y51" s="71">
        <f t="shared" si="17"/>
        <v>0</v>
      </c>
      <c r="Z51" s="71">
        <f t="shared" si="17"/>
        <v>0</v>
      </c>
      <c r="AA51" s="71">
        <f t="shared" si="17"/>
        <v>0</v>
      </c>
      <c r="AB51" s="71">
        <f t="shared" si="17"/>
        <v>0</v>
      </c>
      <c r="AC51" s="71">
        <f t="shared" si="17"/>
        <v>0</v>
      </c>
      <c r="AD51" s="71">
        <f t="shared" si="17"/>
        <v>0</v>
      </c>
      <c r="AE51" s="71">
        <f t="shared" si="17"/>
        <v>0</v>
      </c>
      <c r="AF51" s="71">
        <f t="shared" si="17"/>
        <v>0</v>
      </c>
      <c r="AG51" s="71">
        <f t="shared" si="17"/>
        <v>0</v>
      </c>
      <c r="AH51" s="71">
        <f t="shared" si="17"/>
        <v>0</v>
      </c>
      <c r="AI51" s="71">
        <f t="shared" si="17"/>
        <v>0</v>
      </c>
      <c r="AJ51" s="71">
        <f t="shared" si="17"/>
        <v>0</v>
      </c>
      <c r="AK51" s="71">
        <f t="shared" si="17"/>
        <v>0</v>
      </c>
      <c r="AL51" s="71">
        <f t="shared" si="17"/>
        <v>0</v>
      </c>
      <c r="AM51" s="71">
        <f t="shared" si="17"/>
        <v>0</v>
      </c>
      <c r="AN51" s="71">
        <f t="shared" si="17"/>
        <v>0</v>
      </c>
      <c r="AO51" s="71">
        <f t="shared" si="17"/>
        <v>0</v>
      </c>
      <c r="AP51" s="71">
        <f t="shared" si="17"/>
        <v>0</v>
      </c>
      <c r="AQ51" s="71">
        <f t="shared" si="17"/>
        <v>0</v>
      </c>
      <c r="AR51" s="71">
        <f t="shared" si="17"/>
        <v>0</v>
      </c>
      <c r="AS51" s="71">
        <f t="shared" si="17"/>
        <v>0</v>
      </c>
      <c r="AT51" s="71">
        <f t="shared" si="17"/>
        <v>0</v>
      </c>
      <c r="AU51" s="71">
        <f t="shared" si="17"/>
        <v>0</v>
      </c>
      <c r="AV51" s="71">
        <f t="shared" si="17"/>
        <v>0</v>
      </c>
      <c r="AW51" s="71">
        <f t="shared" si="17"/>
        <v>0</v>
      </c>
      <c r="AX51" s="71">
        <f t="shared" si="17"/>
        <v>0</v>
      </c>
      <c r="AY51" s="71">
        <f t="shared" si="17"/>
        <v>0</v>
      </c>
      <c r="AZ51" s="71">
        <f t="shared" si="17"/>
        <v>0</v>
      </c>
      <c r="BA51" s="71">
        <f t="shared" si="17"/>
        <v>0</v>
      </c>
      <c r="BB51" s="71">
        <f t="shared" si="17"/>
        <v>0</v>
      </c>
      <c r="BC51" s="71">
        <f t="shared" si="17"/>
        <v>0</v>
      </c>
      <c r="BD51" s="106" t="s">
        <v>45</v>
      </c>
      <c r="BE51" s="107"/>
      <c r="BF51" s="72"/>
      <c r="BG51" s="53"/>
    </row>
    <row r="52" spans="1:59" s="55" customFormat="1" ht="13.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73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</row>
    <row r="53" spans="1:55" s="77" customFormat="1" ht="16.5" customHeight="1">
      <c r="A53" s="74" t="s">
        <v>43</v>
      </c>
      <c r="B53" s="75" t="s">
        <v>16</v>
      </c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</row>
    <row r="54" spans="1:59" s="77" customFormat="1" ht="16.5" customHeight="1">
      <c r="A54" s="74"/>
      <c r="B54" s="78" t="s">
        <v>112</v>
      </c>
      <c r="C54" s="79"/>
      <c r="D54" s="76"/>
      <c r="E54" s="76"/>
      <c r="F54" s="76"/>
      <c r="G54" s="76"/>
      <c r="H54" s="76"/>
      <c r="I54" s="76"/>
      <c r="J54" s="76"/>
      <c r="K54" s="80" t="s">
        <v>89</v>
      </c>
      <c r="L54" s="81">
        <v>510</v>
      </c>
      <c r="M54" s="82" t="s">
        <v>95</v>
      </c>
      <c r="O54" s="80"/>
      <c r="R54" s="78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83"/>
      <c r="BE54" s="83"/>
      <c r="BF54" s="83"/>
      <c r="BG54" s="76"/>
    </row>
    <row r="55" spans="1:59" s="86" customFormat="1" ht="16.5" customHeight="1">
      <c r="A55" s="79"/>
      <c r="B55" s="84"/>
      <c r="C55" s="79"/>
      <c r="D55" s="76"/>
      <c r="E55" s="76"/>
      <c r="F55" s="76"/>
      <c r="G55" s="76"/>
      <c r="H55" s="85"/>
      <c r="I55" s="84"/>
      <c r="K55" s="80" t="s">
        <v>90</v>
      </c>
      <c r="L55" s="81">
        <v>56</v>
      </c>
      <c r="M55" s="82" t="s">
        <v>22</v>
      </c>
      <c r="O55" s="80"/>
      <c r="R55" s="84"/>
      <c r="S55" s="84"/>
      <c r="T55" s="82"/>
      <c r="U55" s="87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83"/>
      <c r="BE55" s="83"/>
      <c r="BF55" s="83"/>
      <c r="BG55" s="76"/>
    </row>
    <row r="56" spans="1:59" s="86" customFormat="1" ht="16.5" customHeight="1">
      <c r="A56" s="79"/>
      <c r="B56" s="88"/>
      <c r="C56" s="88"/>
      <c r="D56" s="88"/>
      <c r="E56" s="88"/>
      <c r="F56" s="88"/>
      <c r="G56" s="88"/>
      <c r="H56" s="89"/>
      <c r="I56" s="84"/>
      <c r="K56" s="90" t="s">
        <v>93</v>
      </c>
      <c r="L56" s="81" t="s">
        <v>115</v>
      </c>
      <c r="M56" s="82" t="s">
        <v>22</v>
      </c>
      <c r="N56" s="90"/>
      <c r="O56" s="90"/>
      <c r="R56" s="84"/>
      <c r="S56" s="84"/>
      <c r="T56" s="82"/>
      <c r="V56" s="91"/>
      <c r="W56" s="87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83"/>
      <c r="BE56" s="83"/>
      <c r="BF56" s="83"/>
      <c r="BG56" s="76"/>
    </row>
    <row r="57" spans="1:58" s="84" customFormat="1" ht="15.75" customHeight="1">
      <c r="A57" s="75"/>
      <c r="B57" s="92"/>
      <c r="C57" s="1"/>
      <c r="D57" s="1"/>
      <c r="E57" s="2"/>
      <c r="F57" s="3"/>
      <c r="G57" s="3"/>
      <c r="H57" s="3"/>
      <c r="I57" s="3"/>
      <c r="J57" s="3"/>
      <c r="K57" s="4"/>
      <c r="L57" s="5"/>
      <c r="M57" s="5"/>
      <c r="N57" s="6"/>
      <c r="O57" s="7"/>
      <c r="P57" s="7"/>
      <c r="Q57" s="8"/>
      <c r="R57" s="7"/>
      <c r="S57" s="9"/>
      <c r="T57" s="9"/>
      <c r="U57" s="9"/>
      <c r="V57" s="9"/>
      <c r="W57" s="3"/>
      <c r="BF57" s="78"/>
    </row>
    <row r="58" spans="1:58" s="63" customFormat="1" ht="16.5" customHeight="1">
      <c r="A58" s="74" t="s">
        <v>51</v>
      </c>
      <c r="B58" s="10" t="s">
        <v>52</v>
      </c>
      <c r="C58" s="10"/>
      <c r="BF58" s="93"/>
    </row>
    <row r="59" ht="12.75">
      <c r="A59" s="94"/>
    </row>
  </sheetData>
  <mergeCells count="101">
    <mergeCell ref="D2:BC2"/>
    <mergeCell ref="D3:BC3"/>
    <mergeCell ref="D4:BC4"/>
    <mergeCell ref="A1:C8"/>
    <mergeCell ref="D1:BC1"/>
    <mergeCell ref="AN5:AQ6"/>
    <mergeCell ref="AR5:AU6"/>
    <mergeCell ref="AV5:AY6"/>
    <mergeCell ref="AZ5:BC5"/>
    <mergeCell ref="BD1:BG4"/>
    <mergeCell ref="D5:G6"/>
    <mergeCell ref="H5:K6"/>
    <mergeCell ref="L5:O6"/>
    <mergeCell ref="P5:S6"/>
    <mergeCell ref="T5:W6"/>
    <mergeCell ref="X5:AA6"/>
    <mergeCell ref="AB5:AE6"/>
    <mergeCell ref="AF5:AI6"/>
    <mergeCell ref="AJ5:AM6"/>
    <mergeCell ref="BD5:BG8"/>
    <mergeCell ref="AZ6:BC6"/>
    <mergeCell ref="A10:C10"/>
    <mergeCell ref="D10:G10"/>
    <mergeCell ref="H10:K10"/>
    <mergeCell ref="L10:O10"/>
    <mergeCell ref="P10:S10"/>
    <mergeCell ref="T10:W10"/>
    <mergeCell ref="X10:AA10"/>
    <mergeCell ref="AB10:AE10"/>
    <mergeCell ref="AV10:AY10"/>
    <mergeCell ref="AZ10:BC10"/>
    <mergeCell ref="BD10:BG10"/>
    <mergeCell ref="A11:C11"/>
    <mergeCell ref="BD11:BG11"/>
    <mergeCell ref="AF10:AI10"/>
    <mergeCell ref="AJ10:AM10"/>
    <mergeCell ref="AN10:AQ10"/>
    <mergeCell ref="AR10:AU10"/>
    <mergeCell ref="AZ12:BC12"/>
    <mergeCell ref="BD12:BG12"/>
    <mergeCell ref="A13:C13"/>
    <mergeCell ref="BD13:BG13"/>
    <mergeCell ref="B14:C14"/>
    <mergeCell ref="BD14:BE14"/>
    <mergeCell ref="B15:C15"/>
    <mergeCell ref="BD15:BE15"/>
    <mergeCell ref="A17:C17"/>
    <mergeCell ref="BD17:BG17"/>
    <mergeCell ref="B18:C18"/>
    <mergeCell ref="BD18:BE18"/>
    <mergeCell ref="B23:C23"/>
    <mergeCell ref="BD23:BE23"/>
    <mergeCell ref="B24:C24"/>
    <mergeCell ref="BD24:BE24"/>
    <mergeCell ref="B25:C25"/>
    <mergeCell ref="BD25:BE25"/>
    <mergeCell ref="A27:C27"/>
    <mergeCell ref="BD27:BG27"/>
    <mergeCell ref="B28:C28"/>
    <mergeCell ref="BD28:BE28"/>
    <mergeCell ref="A32:C32"/>
    <mergeCell ref="BD32:BG32"/>
    <mergeCell ref="B33:C33"/>
    <mergeCell ref="BD33:BE33"/>
    <mergeCell ref="B34:C34"/>
    <mergeCell ref="BD34:BE34"/>
    <mergeCell ref="T36:W36"/>
    <mergeCell ref="X36:AA36"/>
    <mergeCell ref="AB36:AE36"/>
    <mergeCell ref="A36:C36"/>
    <mergeCell ref="D36:G36"/>
    <mergeCell ref="H36:K36"/>
    <mergeCell ref="L36:O36"/>
    <mergeCell ref="AV36:AY36"/>
    <mergeCell ref="AZ36:BC36"/>
    <mergeCell ref="BD36:BG36"/>
    <mergeCell ref="A37:C37"/>
    <mergeCell ref="BD37:BG37"/>
    <mergeCell ref="AF36:AI36"/>
    <mergeCell ref="AJ36:AM36"/>
    <mergeCell ref="AN36:AQ36"/>
    <mergeCell ref="AR36:AU36"/>
    <mergeCell ref="P36:S36"/>
    <mergeCell ref="A39:C39"/>
    <mergeCell ref="BD39:BG39"/>
    <mergeCell ref="B40:C40"/>
    <mergeCell ref="BD40:BE40"/>
    <mergeCell ref="B41:C41"/>
    <mergeCell ref="BD41:BE41"/>
    <mergeCell ref="A43:C43"/>
    <mergeCell ref="BD43:BG43"/>
    <mergeCell ref="B47:C47"/>
    <mergeCell ref="BD47:BE47"/>
    <mergeCell ref="B48:C48"/>
    <mergeCell ref="BD48:BE48"/>
    <mergeCell ref="B51:C51"/>
    <mergeCell ref="BD51:BE51"/>
    <mergeCell ref="B49:C49"/>
    <mergeCell ref="BD49:BE49"/>
    <mergeCell ref="B50:C50"/>
    <mergeCell ref="BD50:BE50"/>
  </mergeCells>
  <printOptions horizontalCentered="1" verticalCentered="1"/>
  <pageMargins left="0" right="0" top="0.3937007874015748" bottom="0.1968503937007874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 Buitendag</cp:lastModifiedBy>
  <cp:lastPrinted>2006-04-25T15:36:11Z</cp:lastPrinted>
  <dcterms:created xsi:type="dcterms:W3CDTF">2002-10-23T07:52:10Z</dcterms:created>
  <dcterms:modified xsi:type="dcterms:W3CDTF">2006-04-26T07:53:38Z</dcterms:modified>
  <cp:category/>
  <cp:version/>
  <cp:contentType/>
  <cp:contentStatus/>
</cp:coreProperties>
</file>