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22" activeTab="0"/>
  </bookViews>
  <sheets>
    <sheet name="canola finaal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<sst xmlns="http://schemas.openxmlformats.org/spreadsheetml/2006/main" count="102" uniqueCount="99">
  <si>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Onttrek deur produsente</t>
  </si>
  <si>
    <t>Saad vir plantdoeleindes</t>
  </si>
  <si>
    <t>Verwerkers</t>
  </si>
  <si>
    <t>Progressive/Progressief</t>
  </si>
  <si>
    <t>(c) Aanwending</t>
  </si>
  <si>
    <t>Processed for local market:</t>
  </si>
  <si>
    <t>Human consumption</t>
  </si>
  <si>
    <t>Animal feed</t>
  </si>
  <si>
    <t>Seed for planting purposes</t>
  </si>
  <si>
    <t>Withdrawn by producers</t>
  </si>
  <si>
    <t>Storers, traders</t>
  </si>
  <si>
    <t>Opbergers, handelaars</t>
  </si>
  <si>
    <t>Processors</t>
  </si>
  <si>
    <t xml:space="preserve">(e) Diverse </t>
  </si>
  <si>
    <t>(g) Voorraad geberg by:</t>
  </si>
  <si>
    <t>Sep 1999</t>
  </si>
  <si>
    <t>ton</t>
  </si>
  <si>
    <t>(b) Acquisition</t>
  </si>
  <si>
    <t>(c) Utilisation</t>
  </si>
  <si>
    <t>(d) Exports</t>
  </si>
  <si>
    <t>(d) Uitvoere</t>
  </si>
  <si>
    <t>30 Apr 2000</t>
  </si>
  <si>
    <t>(g) Stock stored at:</t>
  </si>
  <si>
    <t>Oct/Okt 1999 - Sept 2000</t>
  </si>
  <si>
    <t>'000t</t>
  </si>
  <si>
    <t>(a) Opening stock(3)</t>
  </si>
  <si>
    <t>(a) Beginvoorraad(3)</t>
  </si>
  <si>
    <t>(b) Verkryging</t>
  </si>
  <si>
    <t>Deliveries directly from farms(4)</t>
  </si>
  <si>
    <t>Lewerings direk vanaf plase(4)</t>
  </si>
  <si>
    <t>Imports destined for the RSA</t>
  </si>
  <si>
    <t>Invoere bestem vir die RSA</t>
  </si>
  <si>
    <t>Verwerk vir binnelandse mark:</t>
  </si>
  <si>
    <t>Menslike verbruik</t>
  </si>
  <si>
    <t>Dierevoer</t>
  </si>
  <si>
    <t>Crushed for oil and oilcake</t>
  </si>
  <si>
    <t>Gepers vir olie en oliekoek</t>
  </si>
  <si>
    <t>Released to end-consumer(s)</t>
  </si>
  <si>
    <t>Vrygestel aan eindverbruiker(s)</t>
  </si>
  <si>
    <t xml:space="preserve">               - whole canola</t>
  </si>
  <si>
    <t xml:space="preserve">- heel canola   </t>
  </si>
  <si>
    <t>(e) Sundries</t>
  </si>
  <si>
    <t>Net dispatches(+)/receipts(-)</t>
  </si>
  <si>
    <t>Netto versendings (+)/ontvangstes(-)</t>
  </si>
  <si>
    <t>Surplus(-)/Deficit(+)</t>
  </si>
  <si>
    <t>Surplus(-)/Tekort(+)</t>
  </si>
  <si>
    <r>
      <t>(f) Unutilised stock</t>
    </r>
    <r>
      <rPr>
        <sz val="16"/>
        <rFont val="Arial"/>
        <family val="2"/>
      </rPr>
      <t xml:space="preserve"> (a+b-c-d) </t>
    </r>
  </si>
  <si>
    <r>
      <t xml:space="preserve">(f) Onaangewende voorraad </t>
    </r>
    <r>
      <rPr>
        <sz val="16"/>
        <rFont val="Arial"/>
        <family val="2"/>
      </rPr>
      <t>(a+b-c-d)</t>
    </r>
  </si>
  <si>
    <t>(1) The new system reports on the actual movement of canola./Die nuwe stelsel rapporteer oor die fisiese beweging van canola.</t>
  </si>
  <si>
    <t>(2) Canola handled in commercial structures as declared by collaborators. Although everything has been done to ensure the accuracy of the information, SAGIS does not take any responsibility</t>
  </si>
  <si>
    <t xml:space="preserve">     for actions or losses that might occur as a result of the usage of this information./Canola hanteer in kommersiële strukture soos verskaf deur medewerkers. Alhoewel alles gedoen is om te</t>
  </si>
  <si>
    <t xml:space="preserve">     verseker dat die inligting korrek is, aanvaar SAGIS geen verantwoordelikheid vir enige aksies of verliese as gevolg van die inligting wat gebruik is nie.</t>
  </si>
  <si>
    <t>(3) Opening stock includes all stocks in commercial structures irrespective of ownership./Beginvoorraad sluit voorrade in kommersiële strukture in ongeag eienaarskap.</t>
  </si>
  <si>
    <t>(4) Producer deliveries directly from farms./Produsentelewerings direk vanaf plase:</t>
  </si>
  <si>
    <t>(5) Total percentage increase/decrease against the same period the previous year./Totale persentasie toename/afname teenoor dieselfde periode die vorige jaar.</t>
  </si>
  <si>
    <t xml:space="preserve">(6) No comparable or actual figures available/Geen vergelykbare of werklike syfers beskikbaar nie. </t>
  </si>
  <si>
    <t>Mar/Mrt 2000</t>
  </si>
  <si>
    <t>Apr 2000</t>
  </si>
  <si>
    <t>May/Mei 2000</t>
  </si>
  <si>
    <t>Aug 2000</t>
  </si>
  <si>
    <t>Sept 2000</t>
  </si>
  <si>
    <t>NUWE OPGAWESTELSEL</t>
  </si>
  <si>
    <t>1 Mar/Mrt 2000</t>
  </si>
  <si>
    <t>1 Apr 2000</t>
  </si>
  <si>
    <t>1 May/Mei 2000</t>
  </si>
  <si>
    <t>1 Jun 2000</t>
  </si>
  <si>
    <t>1 Jul 2000</t>
  </si>
  <si>
    <t>1 Aug 2000</t>
  </si>
  <si>
    <t>1 Sept 2000</t>
  </si>
  <si>
    <t>31 Mar/Mrt 2000</t>
  </si>
  <si>
    <t>31 May/Mei 2000</t>
  </si>
  <si>
    <t>30 Jun 2000</t>
  </si>
  <si>
    <t>31 Jul 2000</t>
  </si>
  <si>
    <t>31 Aug 2000</t>
  </si>
  <si>
    <t>30 Sept 2000</t>
  </si>
  <si>
    <t>Feb 2000</t>
  </si>
  <si>
    <t>Jan 2000</t>
  </si>
  <si>
    <t>1 Jan 2000</t>
  </si>
  <si>
    <t>1 Feb 2000</t>
  </si>
  <si>
    <t>31 Jan 2000</t>
  </si>
  <si>
    <t>29 Feb 2000</t>
  </si>
  <si>
    <t>INFORMATION ACCORDING TO</t>
  </si>
  <si>
    <t>INLIGTING MET BETREKKING TOT</t>
  </si>
  <si>
    <t>THE NEW RETURN SYSTEM</t>
  </si>
  <si>
    <t>30 Nov '99</t>
  </si>
  <si>
    <t xml:space="preserve">SMI-102000                                              Monthly announcement of information. / Maandelikse bekendmaking van inligting. (1)                                             27/10/2000 </t>
  </si>
  <si>
    <t>CANOLA - 1999/2000 Year (Oct - Sep) /1999/2000 Jaar (Okt - Sep) (2)</t>
  </si>
  <si>
    <t>Oct/Okt '99</t>
  </si>
  <si>
    <t>Nov '99</t>
  </si>
  <si>
    <t>Dec/Des '99</t>
  </si>
  <si>
    <t>June/Junie 200</t>
  </si>
  <si>
    <t>July/Julie 2000</t>
  </si>
  <si>
    <t>Oct/Okt '99 - Aug 2000</t>
  </si>
  <si>
    <t>1 Oct/Okt '99</t>
  </si>
  <si>
    <t>1 Dec/Des '99</t>
  </si>
  <si>
    <t>1 Oct/1 Okt '99</t>
  </si>
  <si>
    <t>Prog. Oct/Okt '99 - Sept 2000</t>
  </si>
  <si>
    <t>31 Oct/Okt '99</t>
  </si>
  <si>
    <t>31 Dec/Des '99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</si>
</sst>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;\-&quot;R&quot;\ #,##0"/>
    <numFmt numFmtId="165" formatCode="&quot;R&quot;\ #,##0;[Red]\-&quot;R&quot;\ #,##0"/>
    <numFmt numFmtId="166" formatCode="&quot;R&quot;\ #,##0.00;\-&quot;R&quot;\ #,##0.00"/>
    <numFmt numFmtId="167" formatCode="&quot;R&quot;\ #,##0.00;[Red]\-&quot;R&quot;\ #,##0.00"/>
    <numFmt numFmtId="168" formatCode="_-&quot;R&quot;\ * #,##0_-;\-&quot;R&quot;\ * #,##0_-;_-&quot;R&quot;\ * &quot;-&quot;_-;_-@_-"/>
    <numFmt numFmtId="169" formatCode="_-* #,##0_-;\-* #,##0_-;_-* &quot;-&quot;_-;_-@_-"/>
    <numFmt numFmtId="170" formatCode="_-&quot;R&quot;\ * #,##0.00_-;\-&quot;R&quot;\ * #,##0.00_-;_-&quot;R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"/>
  </numFmts>
  <fonts count="1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Verdana"/>
      <family val="2"/>
    </font>
    <font>
      <i/>
      <sz val="12"/>
      <name val="Arial"/>
      <family val="2"/>
    </font>
    <font>
      <b/>
      <sz val="16"/>
      <name val="Matura MT Script Capitals"/>
      <family val="4"/>
    </font>
    <font>
      <b/>
      <sz val="16"/>
      <name val="Arial"/>
      <family val="2"/>
    </font>
    <font>
      <sz val="16"/>
      <name val="Arial"/>
      <family val="0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 quotePrefix="1">
      <alignment horizontal="center"/>
    </xf>
    <xf numFmtId="0" fontId="7" fillId="0" borderId="6" xfId="0" applyFont="1" applyBorder="1" applyAlignment="1" quotePrefix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 quotePrefix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181" fontId="8" fillId="0" borderId="13" xfId="0" applyNumberFormat="1" applyFont="1" applyBorder="1" applyAlignment="1">
      <alignment horizontal="right"/>
    </xf>
    <xf numFmtId="181" fontId="8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81" fontId="8" fillId="0" borderId="0" xfId="0" applyNumberFormat="1" applyFont="1" applyBorder="1" applyAlignment="1">
      <alignment horizontal="center"/>
    </xf>
    <xf numFmtId="181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3" xfId="0" applyFont="1" applyBorder="1" applyAlignment="1">
      <alignment/>
    </xf>
    <xf numFmtId="181" fontId="8" fillId="0" borderId="4" xfId="0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81" fontId="8" fillId="0" borderId="11" xfId="0" applyNumberFormat="1" applyFont="1" applyBorder="1" applyAlignment="1">
      <alignment horizontal="right"/>
    </xf>
    <xf numFmtId="181" fontId="8" fillId="0" borderId="8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81" fontId="8" fillId="0" borderId="18" xfId="0" applyNumberFormat="1" applyFont="1" applyBorder="1" applyAlignment="1">
      <alignment horizontal="right"/>
    </xf>
    <xf numFmtId="181" fontId="8" fillId="0" borderId="19" xfId="0" applyNumberFormat="1" applyFont="1" applyBorder="1" applyAlignment="1">
      <alignment horizontal="right"/>
    </xf>
    <xf numFmtId="181" fontId="8" fillId="0" borderId="5" xfId="0" applyNumberFormat="1" applyFont="1" applyBorder="1" applyAlignment="1">
      <alignment horizontal="right"/>
    </xf>
    <xf numFmtId="181" fontId="8" fillId="0" borderId="7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181" fontId="8" fillId="0" borderId="26" xfId="0" applyNumberFormat="1" applyFont="1" applyBorder="1" applyAlignment="1">
      <alignment horizontal="right"/>
    </xf>
    <xf numFmtId="181" fontId="8" fillId="0" borderId="27" xfId="0" applyNumberFormat="1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29" xfId="0" applyFont="1" applyBorder="1" applyAlignment="1" quotePrefix="1">
      <alignment horizontal="right"/>
    </xf>
    <xf numFmtId="181" fontId="8" fillId="0" borderId="0" xfId="0" applyNumberFormat="1" applyFont="1" applyAlignment="1">
      <alignment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 quotePrefix="1">
      <alignment horizontal="center"/>
    </xf>
    <xf numFmtId="0" fontId="9" fillId="0" borderId="30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180" fontId="8" fillId="0" borderId="9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Border="1" applyAlignment="1" quotePrefix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80" fontId="1" fillId="0" borderId="0" xfId="0" applyNumberFormat="1" applyFont="1" applyBorder="1" applyAlignment="1" quotePrefix="1">
      <alignment horizontal="left"/>
    </xf>
    <xf numFmtId="180" fontId="1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 quotePrefix="1">
      <alignment horizontal="center"/>
    </xf>
    <xf numFmtId="181" fontId="8" fillId="0" borderId="32" xfId="0" applyNumberFormat="1" applyFont="1" applyBorder="1" applyAlignment="1">
      <alignment horizontal="right"/>
    </xf>
    <xf numFmtId="181" fontId="8" fillId="0" borderId="3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43</xdr:row>
      <xdr:rowOff>133350</xdr:rowOff>
    </xdr:from>
    <xdr:to>
      <xdr:col>25</xdr:col>
      <xdr:colOff>609600</xdr:colOff>
      <xdr:row>46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93625" y="10810875"/>
          <a:ext cx="2028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tabSelected="1" zoomScale="75" zoomScaleNormal="75" workbookViewId="0" topLeftCell="O33">
      <selection activeCell="Q40" sqref="Q40"/>
    </sheetView>
  </sheetViews>
  <sheetFormatPr defaultColWidth="9.140625" defaultRowHeight="12.75"/>
  <cols>
    <col min="1" max="1" width="2.7109375" style="9" customWidth="1"/>
    <col min="2" max="2" width="1.7109375" style="9" customWidth="1"/>
    <col min="3" max="3" width="18.28125" style="9" customWidth="1"/>
    <col min="4" max="4" width="25.8515625" style="9" customWidth="1"/>
    <col min="5" max="5" width="19.28125" style="9" customWidth="1"/>
    <col min="6" max="6" width="18.57421875" style="9" customWidth="1"/>
    <col min="7" max="7" width="22.00390625" style="9" customWidth="1"/>
    <col min="8" max="8" width="19.28125" style="9" customWidth="1"/>
    <col min="9" max="9" width="18.57421875" style="9" customWidth="1"/>
    <col min="10" max="10" width="24.00390625" style="9" customWidth="1"/>
    <col min="11" max="11" width="20.00390625" style="9" customWidth="1"/>
    <col min="12" max="13" width="24.57421875" style="9" customWidth="1"/>
    <col min="14" max="16" width="22.57421875" style="9" customWidth="1"/>
    <col min="17" max="17" width="45.7109375" style="9" customWidth="1"/>
    <col min="18" max="18" width="20.57421875" style="9" customWidth="1"/>
    <col min="19" max="19" width="4.140625" style="9" customWidth="1"/>
    <col min="20" max="20" width="2.57421875" style="9" customWidth="1"/>
    <col min="21" max="21" width="7.140625" style="9" customWidth="1"/>
    <col min="22" max="24" width="2.8515625" style="9" customWidth="1"/>
    <col min="25" max="25" width="3.28125" style="9" customWidth="1"/>
    <col min="26" max="26" width="10.00390625" style="9" customWidth="1"/>
    <col min="27" max="27" width="2.00390625" style="9" customWidth="1"/>
    <col min="28" max="16384" width="9.140625" style="9" customWidth="1"/>
  </cols>
  <sheetData>
    <row r="1" spans="1:71" s="7" customFormat="1" ht="2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27" ht="20.25">
      <c r="A2" s="148" t="s">
        <v>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ht="24.75" customHeight="1">
      <c r="A3" s="148" t="s">
        <v>86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18" customHeight="1" thickBot="1">
      <c r="A4" s="149" t="s">
        <v>24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</row>
    <row r="5" spans="1:27" ht="20.25">
      <c r="A5" s="11"/>
      <c r="B5" s="12"/>
      <c r="C5" s="12"/>
      <c r="D5" s="13"/>
      <c r="E5" s="14" t="s">
        <v>87</v>
      </c>
      <c r="F5" s="14" t="s">
        <v>88</v>
      </c>
      <c r="G5" s="14" t="s">
        <v>89</v>
      </c>
      <c r="H5" s="15" t="s">
        <v>76</v>
      </c>
      <c r="I5" s="16" t="s">
        <v>75</v>
      </c>
      <c r="J5" s="16" t="s">
        <v>56</v>
      </c>
      <c r="K5" s="16" t="s">
        <v>57</v>
      </c>
      <c r="L5" s="16" t="s">
        <v>58</v>
      </c>
      <c r="M5" s="16" t="s">
        <v>90</v>
      </c>
      <c r="N5" s="16" t="s">
        <v>91</v>
      </c>
      <c r="O5" s="16" t="s">
        <v>59</v>
      </c>
      <c r="P5" s="16" t="s">
        <v>60</v>
      </c>
      <c r="Q5" s="17" t="s">
        <v>3</v>
      </c>
      <c r="R5" s="18"/>
      <c r="S5" s="19"/>
      <c r="T5" s="19"/>
      <c r="U5" s="19"/>
      <c r="V5" s="19"/>
      <c r="W5" s="19"/>
      <c r="X5" s="19"/>
      <c r="Y5" s="19"/>
      <c r="Z5" s="19"/>
      <c r="AA5" s="20"/>
    </row>
    <row r="6" spans="1:27" ht="20.25">
      <c r="A6" s="21" t="s">
        <v>81</v>
      </c>
      <c r="B6" s="8"/>
      <c r="C6" s="8"/>
      <c r="D6" s="22"/>
      <c r="E6" s="23"/>
      <c r="F6" s="23"/>
      <c r="G6" s="23"/>
      <c r="H6" s="24"/>
      <c r="I6" s="25"/>
      <c r="J6" s="25"/>
      <c r="K6" s="25"/>
      <c r="L6" s="25"/>
      <c r="M6" s="25"/>
      <c r="N6" s="25"/>
      <c r="O6" s="25"/>
      <c r="P6" s="25"/>
      <c r="Q6" s="22"/>
      <c r="R6" s="21" t="s">
        <v>82</v>
      </c>
      <c r="S6" s="8"/>
      <c r="T6" s="8"/>
      <c r="U6" s="8"/>
      <c r="V6" s="8"/>
      <c r="W6" s="8"/>
      <c r="X6" s="8"/>
      <c r="Y6" s="8"/>
      <c r="Z6" s="8"/>
      <c r="AA6" s="22"/>
    </row>
    <row r="7" spans="1:27" ht="21" thickBot="1">
      <c r="A7" s="26" t="s">
        <v>83</v>
      </c>
      <c r="B7" s="27"/>
      <c r="C7" s="27"/>
      <c r="D7" s="28"/>
      <c r="E7" s="29"/>
      <c r="F7" s="29"/>
      <c r="G7" s="29"/>
      <c r="H7" s="29"/>
      <c r="I7" s="30"/>
      <c r="J7" s="30"/>
      <c r="K7" s="30"/>
      <c r="L7" s="30"/>
      <c r="M7" s="30"/>
      <c r="N7" s="30"/>
      <c r="O7" s="30"/>
      <c r="P7" s="30"/>
      <c r="Q7" s="31" t="s">
        <v>92</v>
      </c>
      <c r="R7" s="32" t="s">
        <v>61</v>
      </c>
      <c r="S7" s="27"/>
      <c r="T7" s="27"/>
      <c r="U7" s="27"/>
      <c r="V7" s="27"/>
      <c r="W7" s="27"/>
      <c r="X7" s="27"/>
      <c r="Y7" s="27"/>
      <c r="Z7" s="27"/>
      <c r="AA7" s="28"/>
    </row>
    <row r="8" spans="1:28" ht="7.5" customHeight="1" thickBot="1">
      <c r="A8" s="33"/>
      <c r="B8" s="34"/>
      <c r="C8" s="35"/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7"/>
      <c r="R8" s="38"/>
      <c r="S8" s="38"/>
      <c r="T8" s="38"/>
      <c r="U8" s="38"/>
      <c r="V8" s="38"/>
      <c r="W8" s="38"/>
      <c r="X8" s="38"/>
      <c r="Y8" s="38"/>
      <c r="Z8" s="38"/>
      <c r="AA8" s="39"/>
      <c r="AB8" s="40"/>
    </row>
    <row r="9" spans="1:27" ht="21" thickBot="1">
      <c r="A9" s="33"/>
      <c r="B9" s="34"/>
      <c r="C9" s="34"/>
      <c r="D9" s="34"/>
      <c r="E9" s="139" t="s">
        <v>93</v>
      </c>
      <c r="F9" s="52" t="s">
        <v>84</v>
      </c>
      <c r="G9" s="36" t="s">
        <v>94</v>
      </c>
      <c r="H9" s="42" t="s">
        <v>77</v>
      </c>
      <c r="I9" s="43" t="s">
        <v>78</v>
      </c>
      <c r="J9" s="43" t="s">
        <v>62</v>
      </c>
      <c r="K9" s="43" t="s">
        <v>63</v>
      </c>
      <c r="L9" s="43" t="s">
        <v>64</v>
      </c>
      <c r="M9" s="43" t="s">
        <v>65</v>
      </c>
      <c r="N9" s="43" t="s">
        <v>66</v>
      </c>
      <c r="O9" s="43" t="s">
        <v>67</v>
      </c>
      <c r="P9" s="43" t="s">
        <v>68</v>
      </c>
      <c r="Q9" s="41" t="s">
        <v>95</v>
      </c>
      <c r="R9" s="44"/>
      <c r="S9" s="38"/>
      <c r="T9" s="38"/>
      <c r="U9" s="38"/>
      <c r="V9" s="38"/>
      <c r="W9" s="38"/>
      <c r="X9" s="38"/>
      <c r="Y9" s="38"/>
      <c r="Z9" s="38"/>
      <c r="AA9" s="39"/>
    </row>
    <row r="10" spans="1:27" ht="21" thickBot="1">
      <c r="A10" s="45" t="s">
        <v>25</v>
      </c>
      <c r="B10" s="34"/>
      <c r="C10" s="46"/>
      <c r="D10" s="46"/>
      <c r="E10" s="47">
        <v>6.6</v>
      </c>
      <c r="F10" s="47">
        <v>14.5</v>
      </c>
      <c r="G10" s="47">
        <v>18.3</v>
      </c>
      <c r="H10" s="47">
        <v>18.8</v>
      </c>
      <c r="I10" s="48">
        <v>17.5</v>
      </c>
      <c r="J10" s="48">
        <v>13.7</v>
      </c>
      <c r="K10" s="48">
        <v>11.8</v>
      </c>
      <c r="L10" s="48">
        <v>10.9</v>
      </c>
      <c r="M10" s="48">
        <v>10.3</v>
      </c>
      <c r="N10" s="48">
        <v>9.9</v>
      </c>
      <c r="O10" s="48">
        <v>9.4</v>
      </c>
      <c r="P10" s="48">
        <v>8.8</v>
      </c>
      <c r="Q10" s="48">
        <v>6.6</v>
      </c>
      <c r="R10" s="21"/>
      <c r="S10" s="49"/>
      <c r="T10" s="49"/>
      <c r="U10" s="49"/>
      <c r="V10" s="49"/>
      <c r="W10" s="49"/>
      <c r="X10" s="49"/>
      <c r="Y10" s="49"/>
      <c r="Z10" s="49"/>
      <c r="AA10" s="50" t="s">
        <v>26</v>
      </c>
    </row>
    <row r="11" spans="1:27" ht="21" thickBot="1">
      <c r="A11" s="45"/>
      <c r="B11" s="46"/>
      <c r="C11" s="46"/>
      <c r="D11" s="4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 t="s">
        <v>96</v>
      </c>
      <c r="R11" s="10"/>
      <c r="S11" s="53"/>
      <c r="T11" s="54"/>
      <c r="U11" s="54"/>
      <c r="V11" s="54"/>
      <c r="W11" s="54"/>
      <c r="X11" s="54"/>
      <c r="Y11" s="54"/>
      <c r="Z11" s="54"/>
      <c r="AA11" s="55"/>
    </row>
    <row r="12" spans="1:27" ht="21" thickBot="1">
      <c r="A12" s="45" t="s">
        <v>17</v>
      </c>
      <c r="D12" s="46"/>
      <c r="E12" s="59">
        <f aca="true" t="shared" si="0" ref="E12:Q12">SUM(E13:E14)</f>
        <v>8.2</v>
      </c>
      <c r="F12" s="59">
        <f t="shared" si="0"/>
        <v>6.5</v>
      </c>
      <c r="G12" s="59">
        <f t="shared" si="0"/>
        <v>2.9</v>
      </c>
      <c r="H12" s="59">
        <f t="shared" si="0"/>
        <v>0.8</v>
      </c>
      <c r="I12" s="59">
        <f t="shared" si="0"/>
        <v>0</v>
      </c>
      <c r="J12" s="59">
        <f t="shared" si="0"/>
        <v>0.1</v>
      </c>
      <c r="K12" s="59">
        <f t="shared" si="0"/>
        <v>0</v>
      </c>
      <c r="L12" s="59">
        <f t="shared" si="0"/>
        <v>0</v>
      </c>
      <c r="M12" s="59">
        <v>0</v>
      </c>
      <c r="N12" s="59">
        <v>0</v>
      </c>
      <c r="O12" s="59">
        <v>0</v>
      </c>
      <c r="P12" s="59">
        <v>0</v>
      </c>
      <c r="Q12" s="59">
        <f t="shared" si="0"/>
        <v>18.5</v>
      </c>
      <c r="R12" s="21"/>
      <c r="S12" s="49"/>
      <c r="T12" s="49"/>
      <c r="U12" s="49"/>
      <c r="V12" s="49"/>
      <c r="W12" s="49"/>
      <c r="X12" s="49"/>
      <c r="Y12" s="49"/>
      <c r="Z12" s="49"/>
      <c r="AA12" s="50" t="s">
        <v>27</v>
      </c>
    </row>
    <row r="13" spans="1:27" ht="20.25">
      <c r="A13" s="45"/>
      <c r="B13" s="56" t="s">
        <v>28</v>
      </c>
      <c r="C13" s="35"/>
      <c r="D13" s="57"/>
      <c r="E13" s="58">
        <v>8.2</v>
      </c>
      <c r="F13" s="58">
        <v>6.5</v>
      </c>
      <c r="G13" s="58">
        <v>2.9</v>
      </c>
      <c r="H13" s="58">
        <v>0.8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f>SUM(E13:P13)</f>
        <v>18.4</v>
      </c>
      <c r="R13" s="140" t="s">
        <v>29</v>
      </c>
      <c r="S13" s="141"/>
      <c r="T13" s="141"/>
      <c r="U13" s="141"/>
      <c r="V13" s="141"/>
      <c r="W13" s="141"/>
      <c r="X13" s="141"/>
      <c r="Y13" s="141"/>
      <c r="Z13" s="142"/>
      <c r="AA13" s="55"/>
    </row>
    <row r="14" spans="1:27" ht="22.5" customHeight="1" thickBot="1">
      <c r="A14" s="45"/>
      <c r="B14" s="62" t="s">
        <v>30</v>
      </c>
      <c r="C14" s="63"/>
      <c r="D14" s="64"/>
      <c r="E14" s="65">
        <v>0</v>
      </c>
      <c r="F14" s="65">
        <v>0</v>
      </c>
      <c r="G14" s="65">
        <v>0</v>
      </c>
      <c r="H14" s="65">
        <v>0</v>
      </c>
      <c r="I14" s="66">
        <v>0</v>
      </c>
      <c r="J14" s="66">
        <v>0.1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f>SUM(E14:P14)</f>
        <v>0.1</v>
      </c>
      <c r="R14" s="145" t="s">
        <v>31</v>
      </c>
      <c r="S14" s="146"/>
      <c r="T14" s="146"/>
      <c r="U14" s="146"/>
      <c r="V14" s="146"/>
      <c r="W14" s="146"/>
      <c r="X14" s="146"/>
      <c r="Y14" s="146"/>
      <c r="Z14" s="147"/>
      <c r="AA14" s="55"/>
    </row>
    <row r="15" spans="1:27" ht="21" thickBot="1">
      <c r="A15" s="45"/>
      <c r="B15" s="46"/>
      <c r="C15" s="46"/>
      <c r="D15" s="4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69"/>
      <c r="S15" s="54"/>
      <c r="T15" s="54"/>
      <c r="U15" s="54"/>
      <c r="V15" s="54"/>
      <c r="W15" s="54"/>
      <c r="X15" s="54"/>
      <c r="Y15" s="54"/>
      <c r="Z15" s="54"/>
      <c r="AA15" s="55"/>
    </row>
    <row r="16" spans="1:27" ht="21" thickBot="1">
      <c r="A16" s="45" t="s">
        <v>18</v>
      </c>
      <c r="B16" s="46"/>
      <c r="C16" s="46"/>
      <c r="D16" s="46"/>
      <c r="E16" s="59">
        <f aca="true" t="shared" si="1" ref="E16:M16">+E17+E21+E22+E23</f>
        <v>0.30000000000000004</v>
      </c>
      <c r="F16" s="59">
        <f t="shared" si="1"/>
        <v>2.7</v>
      </c>
      <c r="G16" s="59">
        <f t="shared" si="1"/>
        <v>2.4</v>
      </c>
      <c r="H16" s="59">
        <f t="shared" si="1"/>
        <v>2.1</v>
      </c>
      <c r="I16" s="59">
        <f t="shared" si="1"/>
        <v>3.4</v>
      </c>
      <c r="J16" s="59">
        <f t="shared" si="1"/>
        <v>2</v>
      </c>
      <c r="K16" s="59">
        <f t="shared" si="1"/>
        <v>0.8999999999999999</v>
      </c>
      <c r="L16" s="59">
        <f t="shared" si="1"/>
        <v>0.4</v>
      </c>
      <c r="M16" s="59">
        <f t="shared" si="1"/>
        <v>0.4</v>
      </c>
      <c r="N16" s="59">
        <v>0.5</v>
      </c>
      <c r="O16" s="59">
        <v>0.5</v>
      </c>
      <c r="P16" s="150">
        <f>(P17+P21+P22+P23)</f>
        <v>0.8</v>
      </c>
      <c r="Q16" s="47">
        <f>+Q17+Q21+Q22+Q23</f>
        <v>16.400000000000002</v>
      </c>
      <c r="R16" s="10"/>
      <c r="S16" s="49"/>
      <c r="T16" s="49"/>
      <c r="U16" s="49"/>
      <c r="V16" s="49"/>
      <c r="W16" s="49"/>
      <c r="X16" s="49"/>
      <c r="Y16" s="49"/>
      <c r="Z16" s="49"/>
      <c r="AA16" s="50" t="s">
        <v>4</v>
      </c>
    </row>
    <row r="17" spans="1:27" ht="20.25">
      <c r="A17" s="45"/>
      <c r="B17" s="56" t="s">
        <v>5</v>
      </c>
      <c r="C17" s="70"/>
      <c r="D17" s="70"/>
      <c r="E17" s="58">
        <f aca="true" t="shared" si="2" ref="E17:L17">+E18+E19+E20</f>
        <v>0.30000000000000004</v>
      </c>
      <c r="F17" s="58">
        <f t="shared" si="2"/>
        <v>2.7</v>
      </c>
      <c r="G17" s="58">
        <f t="shared" si="2"/>
        <v>2.4</v>
      </c>
      <c r="H17" s="58">
        <f t="shared" si="2"/>
        <v>2.1</v>
      </c>
      <c r="I17" s="58">
        <f t="shared" si="2"/>
        <v>3.4</v>
      </c>
      <c r="J17" s="58">
        <f t="shared" si="2"/>
        <v>1.9000000000000001</v>
      </c>
      <c r="K17" s="58">
        <f t="shared" si="2"/>
        <v>0.8999999999999999</v>
      </c>
      <c r="L17" s="58">
        <f t="shared" si="2"/>
        <v>0.4</v>
      </c>
      <c r="M17" s="151">
        <f>M20</f>
        <v>0.4</v>
      </c>
      <c r="N17" s="151">
        <v>0.5</v>
      </c>
      <c r="O17" s="150">
        <v>0.5</v>
      </c>
      <c r="P17" s="150">
        <f>P20</f>
        <v>0.8</v>
      </c>
      <c r="Q17" s="151">
        <f aca="true" t="shared" si="3" ref="Q17:Q23">SUM(E17:P17)</f>
        <v>16.3</v>
      </c>
      <c r="R17" s="60"/>
      <c r="S17" s="60"/>
      <c r="T17" s="60"/>
      <c r="U17" s="60"/>
      <c r="V17" s="60"/>
      <c r="W17" s="60"/>
      <c r="X17" s="71"/>
      <c r="Y17" s="71"/>
      <c r="Z17" s="72" t="s">
        <v>32</v>
      </c>
      <c r="AA17" s="73"/>
    </row>
    <row r="18" spans="1:27" ht="20.25">
      <c r="A18" s="45"/>
      <c r="B18" s="74"/>
      <c r="C18" s="75" t="s">
        <v>6</v>
      </c>
      <c r="D18" s="76"/>
      <c r="E18" s="77">
        <v>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  <c r="P18" s="79">
        <v>0</v>
      </c>
      <c r="Q18" s="80">
        <f t="shared" si="3"/>
        <v>0</v>
      </c>
      <c r="R18" s="81"/>
      <c r="S18" s="81"/>
      <c r="T18" s="81"/>
      <c r="U18" s="81"/>
      <c r="V18" s="81"/>
      <c r="W18" s="81"/>
      <c r="X18" s="81"/>
      <c r="Y18" s="82" t="s">
        <v>33</v>
      </c>
      <c r="Z18" s="83"/>
      <c r="AA18" s="55"/>
    </row>
    <row r="19" spans="1:27" ht="20.25">
      <c r="A19" s="45"/>
      <c r="B19" s="74"/>
      <c r="C19" s="84" t="s">
        <v>7</v>
      </c>
      <c r="D19" s="85"/>
      <c r="E19" s="80">
        <v>0.2</v>
      </c>
      <c r="F19" s="80">
        <v>1.7</v>
      </c>
      <c r="G19" s="80">
        <v>1.7</v>
      </c>
      <c r="H19" s="80">
        <v>1.7</v>
      </c>
      <c r="I19" s="79">
        <v>1.7</v>
      </c>
      <c r="J19" s="79">
        <v>1.1</v>
      </c>
      <c r="K19" s="79">
        <v>0.2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80">
        <f t="shared" si="3"/>
        <v>8.299999999999999</v>
      </c>
      <c r="R19" s="86"/>
      <c r="S19" s="86"/>
      <c r="T19" s="86"/>
      <c r="U19" s="86"/>
      <c r="V19" s="86"/>
      <c r="W19" s="86"/>
      <c r="X19" s="86"/>
      <c r="Y19" s="87" t="s">
        <v>34</v>
      </c>
      <c r="Z19" s="83"/>
      <c r="AA19" s="55"/>
    </row>
    <row r="20" spans="1:27" ht="20.25">
      <c r="A20" s="45"/>
      <c r="B20" s="74"/>
      <c r="C20" s="88" t="s">
        <v>35</v>
      </c>
      <c r="D20" s="89"/>
      <c r="E20" s="90">
        <v>0.1</v>
      </c>
      <c r="F20" s="90">
        <v>1</v>
      </c>
      <c r="G20" s="90">
        <v>0.7</v>
      </c>
      <c r="H20" s="90">
        <v>0.4</v>
      </c>
      <c r="I20" s="91">
        <v>1.7</v>
      </c>
      <c r="J20" s="91">
        <v>0.8</v>
      </c>
      <c r="K20" s="91">
        <v>0.7</v>
      </c>
      <c r="L20" s="91">
        <v>0.4</v>
      </c>
      <c r="M20" s="91">
        <v>0.4</v>
      </c>
      <c r="N20" s="91">
        <v>0.5</v>
      </c>
      <c r="O20" s="91">
        <v>0.5</v>
      </c>
      <c r="P20" s="91">
        <v>0.8</v>
      </c>
      <c r="Q20" s="90">
        <f t="shared" si="3"/>
        <v>8.000000000000002</v>
      </c>
      <c r="R20" s="92"/>
      <c r="S20" s="92"/>
      <c r="T20" s="92"/>
      <c r="U20" s="92"/>
      <c r="V20" s="92"/>
      <c r="W20" s="92"/>
      <c r="X20" s="92"/>
      <c r="Y20" s="93" t="s">
        <v>36</v>
      </c>
      <c r="Z20" s="83"/>
      <c r="AA20" s="55"/>
    </row>
    <row r="21" spans="1:27" ht="20.25">
      <c r="A21" s="45"/>
      <c r="B21" s="33" t="s">
        <v>9</v>
      </c>
      <c r="C21" s="85"/>
      <c r="D21" s="85"/>
      <c r="E21" s="80">
        <v>0</v>
      </c>
      <c r="F21" s="80">
        <v>0</v>
      </c>
      <c r="G21" s="80">
        <v>0</v>
      </c>
      <c r="H21" s="80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80">
        <f t="shared" si="3"/>
        <v>0</v>
      </c>
      <c r="R21" s="40"/>
      <c r="S21" s="53"/>
      <c r="T21" s="53"/>
      <c r="U21" s="53"/>
      <c r="V21" s="53"/>
      <c r="W21" s="53"/>
      <c r="X21" s="53"/>
      <c r="Y21" s="53"/>
      <c r="Z21" s="94" t="s">
        <v>0</v>
      </c>
      <c r="AA21" s="73"/>
    </row>
    <row r="22" spans="1:27" ht="20.25">
      <c r="A22" s="45"/>
      <c r="B22" s="33" t="s">
        <v>37</v>
      </c>
      <c r="C22" s="85"/>
      <c r="D22" s="85"/>
      <c r="E22" s="80">
        <v>0</v>
      </c>
      <c r="F22" s="80">
        <v>0</v>
      </c>
      <c r="G22" s="80">
        <v>0</v>
      </c>
      <c r="H22" s="80">
        <v>0</v>
      </c>
      <c r="I22" s="79">
        <v>0</v>
      </c>
      <c r="J22" s="79">
        <v>0.1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80">
        <f t="shared" si="3"/>
        <v>0.1</v>
      </c>
      <c r="R22" s="40"/>
      <c r="S22" s="53"/>
      <c r="T22" s="53"/>
      <c r="U22" s="53"/>
      <c r="V22" s="53"/>
      <c r="W22" s="53"/>
      <c r="X22" s="53"/>
      <c r="Y22" s="53"/>
      <c r="Z22" s="94" t="s">
        <v>38</v>
      </c>
      <c r="AA22" s="73"/>
    </row>
    <row r="23" spans="1:27" ht="21" thickBot="1">
      <c r="A23" s="45"/>
      <c r="B23" s="95" t="s">
        <v>8</v>
      </c>
      <c r="C23" s="96"/>
      <c r="D23" s="96"/>
      <c r="E23" s="65">
        <v>0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5">
        <f t="shared" si="3"/>
        <v>0</v>
      </c>
      <c r="R23" s="97"/>
      <c r="S23" s="98"/>
      <c r="T23" s="98"/>
      <c r="U23" s="98"/>
      <c r="V23" s="98"/>
      <c r="W23" s="98"/>
      <c r="X23" s="98"/>
      <c r="Y23" s="98"/>
      <c r="Z23" s="99" t="s">
        <v>1</v>
      </c>
      <c r="AA23" s="73"/>
    </row>
    <row r="24" spans="1:27" ht="20.25">
      <c r="A24" s="45"/>
      <c r="B24" s="34"/>
      <c r="C24" s="85"/>
      <c r="D24" s="85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53"/>
      <c r="S24" s="53"/>
      <c r="T24" s="53"/>
      <c r="U24" s="53"/>
      <c r="V24" s="53"/>
      <c r="W24" s="53"/>
      <c r="X24" s="53"/>
      <c r="Y24" s="53"/>
      <c r="Z24" s="53"/>
      <c r="AA24" s="73"/>
    </row>
    <row r="25" spans="1:27" ht="21" thickBot="1">
      <c r="A25" s="45" t="s">
        <v>19</v>
      </c>
      <c r="B25" s="34"/>
      <c r="C25" s="85"/>
      <c r="D25" s="85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53"/>
      <c r="S25" s="53"/>
      <c r="T25" s="53"/>
      <c r="U25" s="53"/>
      <c r="V25" s="53"/>
      <c r="W25" s="53"/>
      <c r="X25" s="53"/>
      <c r="Y25" s="49"/>
      <c r="Z25" s="49"/>
      <c r="AA25" s="50" t="s">
        <v>20</v>
      </c>
    </row>
    <row r="26" spans="1:27" ht="21" thickBot="1">
      <c r="A26" s="45"/>
      <c r="B26" s="101" t="s">
        <v>39</v>
      </c>
      <c r="C26" s="102"/>
      <c r="D26" s="103"/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f>SUM(E26:P26)</f>
        <v>0</v>
      </c>
      <c r="R26" s="104"/>
      <c r="S26" s="105"/>
      <c r="T26" s="105"/>
      <c r="U26" s="105"/>
      <c r="V26" s="105"/>
      <c r="W26" s="105"/>
      <c r="X26" s="105"/>
      <c r="Y26" s="105"/>
      <c r="Z26" s="106" t="s">
        <v>40</v>
      </c>
      <c r="AA26" s="73"/>
    </row>
    <row r="27" spans="1:27" ht="21" thickBot="1">
      <c r="A27" s="33"/>
      <c r="B27" s="46"/>
      <c r="C27" s="46"/>
      <c r="D27" s="4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46"/>
      <c r="S27" s="46"/>
      <c r="T27" s="46"/>
      <c r="U27" s="34"/>
      <c r="V27" s="34"/>
      <c r="W27" s="34"/>
      <c r="X27" s="34"/>
      <c r="Y27" s="34"/>
      <c r="Z27" s="34"/>
      <c r="AA27" s="55"/>
    </row>
    <row r="28" spans="1:27" ht="21" thickBot="1">
      <c r="A28" s="45" t="s">
        <v>41</v>
      </c>
      <c r="B28" s="46"/>
      <c r="C28" s="46"/>
      <c r="D28" s="46"/>
      <c r="E28" s="59">
        <f>E29+E30</f>
        <v>0</v>
      </c>
      <c r="F28" s="59">
        <f aca="true" t="shared" si="4" ref="F28:L28">F29+F30</f>
        <v>0</v>
      </c>
      <c r="G28" s="59">
        <f t="shared" si="4"/>
        <v>0</v>
      </c>
      <c r="H28" s="59">
        <f t="shared" si="4"/>
        <v>0</v>
      </c>
      <c r="I28" s="59">
        <f t="shared" si="4"/>
        <v>0.40099999999999997</v>
      </c>
      <c r="J28" s="59">
        <f t="shared" si="4"/>
        <v>0</v>
      </c>
      <c r="K28" s="59">
        <f t="shared" si="4"/>
        <v>0</v>
      </c>
      <c r="L28" s="59">
        <f t="shared" si="4"/>
        <v>0.2</v>
      </c>
      <c r="M28" s="59">
        <f>M29</f>
        <v>0</v>
      </c>
      <c r="N28" s="59">
        <v>0</v>
      </c>
      <c r="O28" s="59">
        <v>0.1</v>
      </c>
      <c r="P28" s="59">
        <f>P29</f>
        <v>0</v>
      </c>
      <c r="Q28" s="47">
        <f>SUM(E28:P28)</f>
        <v>0.701</v>
      </c>
      <c r="R28" s="49"/>
      <c r="S28" s="49"/>
      <c r="T28" s="49"/>
      <c r="U28" s="49"/>
      <c r="V28" s="49"/>
      <c r="W28" s="49"/>
      <c r="X28" s="49"/>
      <c r="Y28" s="49"/>
      <c r="Z28" s="49"/>
      <c r="AA28" s="50" t="s">
        <v>13</v>
      </c>
    </row>
    <row r="29" spans="1:27" ht="20.25">
      <c r="A29" s="45"/>
      <c r="B29" s="56" t="s">
        <v>42</v>
      </c>
      <c r="C29" s="35"/>
      <c r="D29" s="57"/>
      <c r="E29" s="58">
        <v>0</v>
      </c>
      <c r="F29" s="58">
        <v>0</v>
      </c>
      <c r="G29" s="58">
        <v>0</v>
      </c>
      <c r="H29" s="58">
        <v>0</v>
      </c>
      <c r="I29" s="59">
        <v>-0.3</v>
      </c>
      <c r="J29" s="59">
        <v>0</v>
      </c>
      <c r="K29" s="59">
        <v>0</v>
      </c>
      <c r="L29" s="59">
        <v>0.2</v>
      </c>
      <c r="M29" s="59">
        <v>0</v>
      </c>
      <c r="N29" s="59">
        <v>0</v>
      </c>
      <c r="O29" s="59">
        <v>0.1</v>
      </c>
      <c r="P29" s="59">
        <v>0</v>
      </c>
      <c r="Q29" s="80">
        <f>SUM(E29:P29)</f>
        <v>2.7755575615628914E-17</v>
      </c>
      <c r="R29" s="108"/>
      <c r="S29" s="108"/>
      <c r="T29" s="108"/>
      <c r="U29" s="109"/>
      <c r="V29" s="108"/>
      <c r="W29" s="108"/>
      <c r="X29" s="108"/>
      <c r="Y29" s="108"/>
      <c r="Z29" s="61" t="s">
        <v>43</v>
      </c>
      <c r="AA29" s="50"/>
    </row>
    <row r="30" spans="1:27" ht="21" thickBot="1">
      <c r="A30" s="45"/>
      <c r="B30" s="110" t="s">
        <v>44</v>
      </c>
      <c r="C30" s="111"/>
      <c r="D30" s="112"/>
      <c r="E30" s="65">
        <v>0</v>
      </c>
      <c r="F30" s="65">
        <v>0</v>
      </c>
      <c r="G30" s="65">
        <v>0</v>
      </c>
      <c r="H30" s="65">
        <v>0</v>
      </c>
      <c r="I30" s="65">
        <v>0.701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6">
        <v>0</v>
      </c>
      <c r="Q30" s="65">
        <f>SUM(E30:P30)</f>
        <v>0.701</v>
      </c>
      <c r="R30" s="67"/>
      <c r="S30" s="67"/>
      <c r="T30" s="67"/>
      <c r="U30" s="67"/>
      <c r="V30" s="67"/>
      <c r="W30" s="67"/>
      <c r="X30" s="67"/>
      <c r="Y30" s="67"/>
      <c r="Z30" s="68" t="s">
        <v>45</v>
      </c>
      <c r="AA30" s="55"/>
    </row>
    <row r="31" spans="1:27" ht="21" thickBot="1">
      <c r="A31" s="138"/>
      <c r="B31" s="102"/>
      <c r="C31" s="102"/>
      <c r="D31" s="102"/>
      <c r="E31" s="52" t="s">
        <v>97</v>
      </c>
      <c r="F31" s="52" t="s">
        <v>84</v>
      </c>
      <c r="G31" s="52" t="s">
        <v>98</v>
      </c>
      <c r="H31" s="118" t="s">
        <v>79</v>
      </c>
      <c r="I31" s="118" t="s">
        <v>80</v>
      </c>
      <c r="J31" s="118" t="s">
        <v>69</v>
      </c>
      <c r="K31" s="119" t="s">
        <v>21</v>
      </c>
      <c r="L31" s="118" t="s">
        <v>70</v>
      </c>
      <c r="M31" s="119" t="s">
        <v>71</v>
      </c>
      <c r="N31" s="118" t="s">
        <v>72</v>
      </c>
      <c r="O31" s="118" t="s">
        <v>73</v>
      </c>
      <c r="P31" s="118" t="s">
        <v>74</v>
      </c>
      <c r="Q31" s="118" t="s">
        <v>74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7"/>
    </row>
    <row r="32" spans="1:27" ht="21" thickBot="1">
      <c r="A32" s="26" t="s">
        <v>46</v>
      </c>
      <c r="B32" s="32"/>
      <c r="C32" s="32"/>
      <c r="D32" s="32"/>
      <c r="E32" s="48">
        <f aca="true" t="shared" si="5" ref="E32:Q32">+E10+E12-E16-E28</f>
        <v>14.499999999999998</v>
      </c>
      <c r="F32" s="48">
        <f t="shared" si="5"/>
        <v>18.3</v>
      </c>
      <c r="G32" s="48">
        <f t="shared" si="5"/>
        <v>18.8</v>
      </c>
      <c r="H32" s="48">
        <f t="shared" si="5"/>
        <v>17.5</v>
      </c>
      <c r="I32" s="48">
        <f t="shared" si="5"/>
        <v>13.699</v>
      </c>
      <c r="J32" s="48">
        <f t="shared" si="5"/>
        <v>11.799999999999999</v>
      </c>
      <c r="K32" s="48">
        <f t="shared" si="5"/>
        <v>10.9</v>
      </c>
      <c r="L32" s="48">
        <f t="shared" si="5"/>
        <v>10.3</v>
      </c>
      <c r="M32" s="48">
        <f>M10+M12-M17-M26-M28</f>
        <v>9.9</v>
      </c>
      <c r="N32" s="48">
        <f>N10+N12-N16-N26-N28</f>
        <v>9.4</v>
      </c>
      <c r="O32" s="48">
        <f>O10-O16-O28</f>
        <v>8.8</v>
      </c>
      <c r="P32" s="48">
        <f>P10-P16-P28</f>
        <v>8</v>
      </c>
      <c r="Q32" s="48">
        <f t="shared" si="5"/>
        <v>7.999</v>
      </c>
      <c r="R32" s="113"/>
      <c r="S32" s="114"/>
      <c r="T32" s="114"/>
      <c r="U32" s="114"/>
      <c r="V32" s="114"/>
      <c r="W32" s="114"/>
      <c r="X32" s="114"/>
      <c r="Y32" s="114"/>
      <c r="Z32" s="114"/>
      <c r="AA32" s="115" t="s">
        <v>47</v>
      </c>
    </row>
    <row r="33" spans="1:27" ht="10.5" customHeight="1" thickBot="1">
      <c r="A33" s="117"/>
      <c r="B33" s="34"/>
      <c r="C33" s="34"/>
      <c r="D33" s="34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49"/>
      <c r="S33" s="53"/>
      <c r="T33" s="53"/>
      <c r="U33" s="53"/>
      <c r="V33" s="53"/>
      <c r="W33" s="53"/>
      <c r="X33" s="53"/>
      <c r="Y33" s="53"/>
      <c r="Z33" s="53"/>
      <c r="AA33" s="57"/>
    </row>
    <row r="34" spans="1:27" ht="21" thickBot="1">
      <c r="A34" s="21" t="s">
        <v>22</v>
      </c>
      <c r="B34" s="116"/>
      <c r="C34" s="116"/>
      <c r="D34" s="116"/>
      <c r="E34" s="59">
        <f aca="true" t="shared" si="6" ref="E34:Q34">SUM(E35:E36)</f>
        <v>14.5</v>
      </c>
      <c r="F34" s="59">
        <f t="shared" si="6"/>
        <v>18.3</v>
      </c>
      <c r="G34" s="59">
        <f t="shared" si="6"/>
        <v>18.8</v>
      </c>
      <c r="H34" s="59">
        <f t="shared" si="6"/>
        <v>17.5</v>
      </c>
      <c r="I34" s="59">
        <f t="shared" si="6"/>
        <v>13.7</v>
      </c>
      <c r="J34" s="59">
        <f t="shared" si="6"/>
        <v>11.799999999999999</v>
      </c>
      <c r="K34" s="59">
        <f t="shared" si="6"/>
        <v>10.9</v>
      </c>
      <c r="L34" s="59">
        <f t="shared" si="6"/>
        <v>10.3</v>
      </c>
      <c r="M34" s="59">
        <f>M35+M36</f>
        <v>9.9</v>
      </c>
      <c r="N34" s="59">
        <v>9.4</v>
      </c>
      <c r="O34" s="59">
        <f>O35+O36</f>
        <v>8.8</v>
      </c>
      <c r="P34" s="59">
        <f>P35+P36</f>
        <v>8</v>
      </c>
      <c r="Q34" s="47">
        <f t="shared" si="6"/>
        <v>8</v>
      </c>
      <c r="R34" s="49"/>
      <c r="S34" s="49"/>
      <c r="T34" s="49"/>
      <c r="U34" s="49"/>
      <c r="V34" s="49"/>
      <c r="W34" s="49"/>
      <c r="X34" s="49"/>
      <c r="Y34" s="49"/>
      <c r="Z34" s="49"/>
      <c r="AA34" s="50" t="s">
        <v>14</v>
      </c>
    </row>
    <row r="35" spans="1:27" ht="20.25">
      <c r="A35" s="33"/>
      <c r="B35" s="56" t="s">
        <v>10</v>
      </c>
      <c r="C35" s="70"/>
      <c r="D35" s="35"/>
      <c r="E35" s="58">
        <v>12.2</v>
      </c>
      <c r="F35" s="58">
        <v>14.5</v>
      </c>
      <c r="G35" s="58">
        <v>15.3</v>
      </c>
      <c r="H35" s="58">
        <v>14.2</v>
      </c>
      <c r="I35" s="58">
        <v>12.2</v>
      </c>
      <c r="J35" s="58">
        <v>11.6</v>
      </c>
      <c r="K35" s="58">
        <v>10.8</v>
      </c>
      <c r="L35" s="58">
        <v>10.3</v>
      </c>
      <c r="M35" s="58">
        <v>9.8</v>
      </c>
      <c r="N35" s="58">
        <v>9.3</v>
      </c>
      <c r="O35" s="58">
        <v>8.8</v>
      </c>
      <c r="P35" s="59">
        <v>7.8</v>
      </c>
      <c r="Q35" s="80">
        <v>7.8</v>
      </c>
      <c r="R35" s="109"/>
      <c r="S35" s="109"/>
      <c r="T35" s="109"/>
      <c r="U35" s="60"/>
      <c r="V35" s="60"/>
      <c r="W35" s="60"/>
      <c r="X35" s="60"/>
      <c r="Y35" s="120"/>
      <c r="Z35" s="61" t="s">
        <v>11</v>
      </c>
      <c r="AA35" s="55"/>
    </row>
    <row r="36" spans="1:27" ht="21" thickBot="1">
      <c r="A36" s="33"/>
      <c r="B36" s="62" t="s">
        <v>12</v>
      </c>
      <c r="C36" s="96"/>
      <c r="D36" s="63"/>
      <c r="E36" s="65">
        <v>2.3</v>
      </c>
      <c r="F36" s="65">
        <v>3.8</v>
      </c>
      <c r="G36" s="65">
        <v>3.5</v>
      </c>
      <c r="H36" s="65">
        <v>3.3</v>
      </c>
      <c r="I36" s="65">
        <v>1.5</v>
      </c>
      <c r="J36" s="65">
        <v>0.2</v>
      </c>
      <c r="K36" s="65">
        <v>0.1</v>
      </c>
      <c r="L36" s="65">
        <v>0</v>
      </c>
      <c r="M36" s="65">
        <v>0.1</v>
      </c>
      <c r="N36" s="65">
        <v>0.1</v>
      </c>
      <c r="O36" s="65">
        <v>0</v>
      </c>
      <c r="P36" s="66">
        <v>0.2</v>
      </c>
      <c r="Q36" s="65">
        <v>0.2</v>
      </c>
      <c r="R36" s="98"/>
      <c r="S36" s="98"/>
      <c r="T36" s="98"/>
      <c r="U36" s="67"/>
      <c r="V36" s="67"/>
      <c r="W36" s="67"/>
      <c r="X36" s="67"/>
      <c r="Y36" s="121"/>
      <c r="Z36" s="68" t="s">
        <v>2</v>
      </c>
      <c r="AA36" s="55"/>
    </row>
    <row r="37" spans="1:27" ht="6.75" customHeight="1" thickBot="1">
      <c r="A37" s="95"/>
      <c r="B37" s="96"/>
      <c r="C37" s="96"/>
      <c r="D37" s="63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98"/>
      <c r="S37" s="98"/>
      <c r="T37" s="98"/>
      <c r="U37" s="67"/>
      <c r="V37" s="67"/>
      <c r="W37" s="67"/>
      <c r="X37" s="67"/>
      <c r="Y37" s="67"/>
      <c r="Z37" s="67"/>
      <c r="AA37" s="64"/>
    </row>
    <row r="38" spans="1:27" ht="20.25">
      <c r="A38" s="34"/>
      <c r="B38" s="85"/>
      <c r="C38" s="85"/>
      <c r="D38" s="34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53"/>
      <c r="S38" s="53"/>
      <c r="T38" s="53"/>
      <c r="U38" s="86"/>
      <c r="V38" s="86"/>
      <c r="W38" s="86"/>
      <c r="X38" s="86"/>
      <c r="Y38" s="86"/>
      <c r="Z38" s="86"/>
      <c r="AA38" s="34"/>
    </row>
    <row r="39" spans="1:22" s="2" customFormat="1" ht="17.25" customHeight="1">
      <c r="A39" s="124" t="s">
        <v>48</v>
      </c>
      <c r="B39" s="125"/>
      <c r="C39" s="125"/>
      <c r="D39" s="126"/>
      <c r="E39" s="127"/>
      <c r="F39" s="127"/>
      <c r="G39" s="127"/>
      <c r="H39" s="127"/>
      <c r="I39" s="127"/>
      <c r="J39" s="1"/>
      <c r="K39" s="1"/>
      <c r="L39" s="1"/>
      <c r="M39" s="128"/>
      <c r="N39" s="128"/>
      <c r="O39" s="128"/>
      <c r="P39" s="128"/>
      <c r="Q39" s="128"/>
      <c r="R39" s="128"/>
      <c r="S39" s="128"/>
      <c r="T39" s="128"/>
      <c r="U39" s="128"/>
      <c r="V39" s="126"/>
    </row>
    <row r="40" spans="1:22" s="2" customFormat="1" ht="17.25" customHeight="1">
      <c r="A40" s="129" t="s">
        <v>49</v>
      </c>
      <c r="B40" s="125"/>
      <c r="C40" s="125"/>
      <c r="D40" s="126"/>
      <c r="E40" s="127"/>
      <c r="F40" s="127"/>
      <c r="G40" s="127"/>
      <c r="H40" s="127"/>
      <c r="I40" s="127"/>
      <c r="J40" s="1"/>
      <c r="K40" s="1"/>
      <c r="L40" s="1"/>
      <c r="M40" s="128"/>
      <c r="N40" s="128"/>
      <c r="O40" s="128"/>
      <c r="P40" s="128"/>
      <c r="Q40" s="128"/>
      <c r="R40" s="128"/>
      <c r="S40" s="128"/>
      <c r="T40" s="128"/>
      <c r="U40" s="128"/>
      <c r="V40" s="126"/>
    </row>
    <row r="41" spans="1:22" s="2" customFormat="1" ht="17.25" customHeight="1">
      <c r="A41" s="124" t="s">
        <v>50</v>
      </c>
      <c r="B41" s="125"/>
      <c r="C41" s="125"/>
      <c r="D41" s="126"/>
      <c r="E41" s="127"/>
      <c r="F41" s="127"/>
      <c r="G41" s="127"/>
      <c r="H41" s="127"/>
      <c r="I41" s="127"/>
      <c r="J41" s="1"/>
      <c r="K41" s="1"/>
      <c r="L41" s="1"/>
      <c r="M41" s="128"/>
      <c r="N41" s="128"/>
      <c r="O41" s="128"/>
      <c r="P41" s="128"/>
      <c r="Q41" s="128"/>
      <c r="R41" s="128"/>
      <c r="S41" s="128"/>
      <c r="T41" s="128"/>
      <c r="U41" s="128"/>
      <c r="V41" s="126"/>
    </row>
    <row r="42" spans="1:22" s="2" customFormat="1" ht="17.25" customHeight="1">
      <c r="A42" s="124" t="s">
        <v>51</v>
      </c>
      <c r="B42" s="125"/>
      <c r="C42" s="125"/>
      <c r="D42" s="126"/>
      <c r="E42" s="127"/>
      <c r="F42" s="127"/>
      <c r="G42" s="127"/>
      <c r="H42" s="127"/>
      <c r="I42" s="127"/>
      <c r="J42" s="1"/>
      <c r="K42" s="1"/>
      <c r="L42" s="1"/>
      <c r="M42" s="128"/>
      <c r="N42" s="128"/>
      <c r="O42" s="128"/>
      <c r="P42" s="128"/>
      <c r="Q42" s="128"/>
      <c r="R42" s="128"/>
      <c r="S42" s="128"/>
      <c r="T42" s="128"/>
      <c r="U42" s="128"/>
      <c r="V42" s="126"/>
    </row>
    <row r="43" spans="1:22" s="2" customFormat="1" ht="17.25" customHeight="1">
      <c r="A43" s="130" t="s">
        <v>52</v>
      </c>
      <c r="B43" s="125"/>
      <c r="C43" s="125"/>
      <c r="D43" s="126"/>
      <c r="E43" s="127"/>
      <c r="F43" s="127"/>
      <c r="G43" s="127"/>
      <c r="H43" s="127"/>
      <c r="I43" s="127"/>
      <c r="J43" s="1"/>
      <c r="K43" s="1"/>
      <c r="L43" s="1"/>
      <c r="M43" s="128"/>
      <c r="N43" s="128"/>
      <c r="O43" s="128"/>
      <c r="P43" s="128"/>
      <c r="Q43" s="128"/>
      <c r="R43" s="128"/>
      <c r="S43" s="128"/>
      <c r="T43" s="128"/>
      <c r="U43" s="128"/>
      <c r="V43" s="126"/>
    </row>
    <row r="44" spans="1:22" s="2" customFormat="1" ht="17.25" customHeight="1">
      <c r="A44" s="130" t="s">
        <v>53</v>
      </c>
      <c r="B44" s="125"/>
      <c r="C44" s="125"/>
      <c r="D44" s="126"/>
      <c r="E44" s="127"/>
      <c r="F44" s="127"/>
      <c r="G44" s="143" t="s">
        <v>15</v>
      </c>
      <c r="H44" s="143"/>
      <c r="I44" s="4">
        <v>0</v>
      </c>
      <c r="J44" s="3" t="s">
        <v>16</v>
      </c>
      <c r="K44" s="1"/>
      <c r="L44" s="1"/>
      <c r="M44" s="128"/>
      <c r="N44" s="128"/>
      <c r="O44" s="128"/>
      <c r="P44" s="128"/>
      <c r="Q44" s="128"/>
      <c r="R44" s="128"/>
      <c r="S44" s="128"/>
      <c r="T44" s="128"/>
      <c r="U44" s="128"/>
      <c r="V44" s="126"/>
    </row>
    <row r="45" spans="1:22" s="2" customFormat="1" ht="17.25" customHeight="1">
      <c r="A45" s="130"/>
      <c r="B45" s="125"/>
      <c r="C45" s="125"/>
      <c r="D45" s="126"/>
      <c r="E45" s="127"/>
      <c r="F45" s="127"/>
      <c r="G45" s="144" t="s">
        <v>23</v>
      </c>
      <c r="H45" s="144"/>
      <c r="I45" s="4">
        <v>18426</v>
      </c>
      <c r="J45" s="3" t="s">
        <v>16</v>
      </c>
      <c r="K45" s="1"/>
      <c r="L45" s="1"/>
      <c r="M45" s="128"/>
      <c r="N45" s="128"/>
      <c r="O45" s="128"/>
      <c r="P45" s="128"/>
      <c r="Q45" s="128"/>
      <c r="R45" s="128"/>
      <c r="S45" s="128"/>
      <c r="T45" s="128"/>
      <c r="U45" s="128"/>
      <c r="V45" s="126"/>
    </row>
    <row r="46" spans="1:22" s="2" customFormat="1" ht="17.25" customHeight="1">
      <c r="A46" s="131" t="s">
        <v>54</v>
      </c>
      <c r="B46" s="125"/>
      <c r="C46" s="125"/>
      <c r="D46" s="126"/>
      <c r="E46" s="127"/>
      <c r="F46" s="127"/>
      <c r="G46" s="127"/>
      <c r="H46" s="127"/>
      <c r="I46" s="127"/>
      <c r="J46" s="1"/>
      <c r="K46" s="1"/>
      <c r="L46" s="1"/>
      <c r="M46" s="128"/>
      <c r="N46" s="128"/>
      <c r="O46" s="128"/>
      <c r="P46" s="128"/>
      <c r="Q46" s="128"/>
      <c r="R46" s="128"/>
      <c r="S46" s="128"/>
      <c r="T46" s="128"/>
      <c r="U46" s="128"/>
      <c r="V46" s="126"/>
    </row>
    <row r="47" spans="1:22" s="2" customFormat="1" ht="17.25" customHeight="1">
      <c r="A47" s="131" t="s">
        <v>55</v>
      </c>
      <c r="B47" s="125"/>
      <c r="C47" s="125"/>
      <c r="D47" s="126"/>
      <c r="E47" s="127"/>
      <c r="F47" s="127"/>
      <c r="G47" s="127"/>
      <c r="H47" s="127"/>
      <c r="I47" s="127"/>
      <c r="J47" s="1"/>
      <c r="K47" s="1"/>
      <c r="L47" s="1"/>
      <c r="M47" s="128"/>
      <c r="N47" s="128"/>
      <c r="O47" s="128"/>
      <c r="P47" s="128"/>
      <c r="Q47" s="128"/>
      <c r="R47" s="128"/>
      <c r="S47" s="128"/>
      <c r="T47" s="128"/>
      <c r="U47" s="128"/>
      <c r="V47" s="126"/>
    </row>
    <row r="48" spans="2:26" s="46" customFormat="1" ht="12.75" customHeight="1">
      <c r="B48" s="132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4:26" s="46" customFormat="1" ht="12.75" customHeight="1"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2:28" s="46" customFormat="1" ht="20.25">
      <c r="B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</row>
    <row r="51" spans="2:28" s="46" customFormat="1" ht="20.2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</row>
    <row r="52" spans="2:28" s="46" customFormat="1" ht="20.25">
      <c r="B52" s="133"/>
      <c r="C52" s="134"/>
      <c r="D52" s="133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</row>
    <row r="53" spans="2:27" s="46" customFormat="1" ht="20.25">
      <c r="B53" s="133"/>
      <c r="C53" s="134"/>
      <c r="D53" s="133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</sheetData>
  <mergeCells count="7">
    <mergeCell ref="R14:Z14"/>
    <mergeCell ref="G44:H44"/>
    <mergeCell ref="G45:H45"/>
    <mergeCell ref="A2:AA2"/>
    <mergeCell ref="A3:AA3"/>
    <mergeCell ref="A4:AA4"/>
    <mergeCell ref="R13:Z13"/>
  </mergeCells>
  <printOptions/>
  <pageMargins left="0.27" right="0.23" top="0.32" bottom="0.53" header="0.5" footer="0.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JANA ROBINSON</cp:lastModifiedBy>
  <cp:lastPrinted>2000-12-11T10:16:10Z</cp:lastPrinted>
  <dcterms:created xsi:type="dcterms:W3CDTF">2000-03-10T14:16:29Z</dcterms:created>
  <dcterms:modified xsi:type="dcterms:W3CDTF">2000-12-11T10:16:41Z</dcterms:modified>
  <cp:category/>
  <cp:version/>
  <cp:contentType/>
  <cp:contentStatus/>
</cp:coreProperties>
</file>