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chartsheets/sheet3.xml" ContentType="application/vnd.openxmlformats-officedocument.spreadsheetml.chartsheet+xml"/>
  <Override PartName="/xl/drawings/drawing9.xml" ContentType="application/vnd.openxmlformats-officedocument.drawing+xml"/>
  <Override PartName="/xl/chartsheets/sheet4.xml" ContentType="application/vnd.openxmlformats-officedocument.spreadsheetml.chartsheet+xml"/>
  <Override PartName="/xl/drawings/drawing1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0"/>
  </bookViews>
  <sheets>
    <sheet name="Maize Prod. p|m Manuf." sheetId="1" r:id="rId1"/>
    <sheet name="M.Prod. p|m Import" sheetId="2" r:id="rId2"/>
    <sheet name="M.Prod. p|m Export" sheetId="3" r:id="rId3"/>
    <sheet name="Graph WM Prod." sheetId="4" r:id="rId4"/>
    <sheet name="Graph YM Prod." sheetId="5" r:id="rId5"/>
    <sheet name="Graph WM Meal" sheetId="6" r:id="rId6"/>
    <sheet name="Graph YM Meal" sheetId="7" r:id="rId7"/>
    <sheet name="D" sheetId="8" state="hidden" r:id="rId8"/>
  </sheets>
  <definedNames/>
  <calcPr fullCalcOnLoad="1"/>
</workbook>
</file>

<file path=xl/sharedStrings.xml><?xml version="1.0" encoding="utf-8"?>
<sst xmlns="http://schemas.openxmlformats.org/spreadsheetml/2006/main" count="199" uniqueCount="47">
  <si>
    <t>White</t>
  </si>
  <si>
    <t>Yellow</t>
  </si>
  <si>
    <t>Super</t>
  </si>
  <si>
    <t>Maize Chop</t>
  </si>
  <si>
    <t>Special</t>
  </si>
  <si>
    <t>Maize Rice</t>
  </si>
  <si>
    <t>Sifted</t>
  </si>
  <si>
    <t>Maize Grits</t>
  </si>
  <si>
    <t>Other</t>
  </si>
  <si>
    <t>Total (excl Chop)</t>
  </si>
  <si>
    <t>Total</t>
  </si>
  <si>
    <t>Samp</t>
  </si>
  <si>
    <t>Sifted Maize Meal</t>
  </si>
  <si>
    <t>Special Maize Meal</t>
  </si>
  <si>
    <t>Super Maize Meal</t>
  </si>
  <si>
    <t>Unsifted Maize Meal</t>
  </si>
  <si>
    <t>Manufactured</t>
  </si>
  <si>
    <t>Tons</t>
  </si>
  <si>
    <t>White
Maize</t>
  </si>
  <si>
    <t>Yellow
Maize</t>
  </si>
  <si>
    <t>Total
Maize</t>
  </si>
  <si>
    <t>Imported</t>
  </si>
  <si>
    <t>Exported</t>
  </si>
  <si>
    <t>MAIZE PRODUCTS PER MONTH MANUFACTURED</t>
  </si>
  <si>
    <t>Jul 2015</t>
  </si>
  <si>
    <t>Aug 2015</t>
  </si>
  <si>
    <t>Sep 2015</t>
  </si>
  <si>
    <t>Oct 2015</t>
  </si>
  <si>
    <t>Nov 2015</t>
  </si>
  <si>
    <t>Other maize products intended for Human consumption</t>
  </si>
  <si>
    <t>MAIZE PRODUCTS PER MONTH IMPORTED</t>
  </si>
  <si>
    <t>MAIZE PRODUCTS PER MONTH EXPORTED</t>
  </si>
  <si>
    <t>Progressive: Jul 2015 - Dec 2015</t>
  </si>
  <si>
    <t>Chop</t>
  </si>
  <si>
    <t>Total (incl Chop)</t>
  </si>
  <si>
    <t>Total (Excl Chop)</t>
  </si>
  <si>
    <t>Rice, Grits, Samp</t>
  </si>
  <si>
    <t>White Maize</t>
  </si>
  <si>
    <t>Yellow Maize</t>
  </si>
  <si>
    <t>Graph Products</t>
  </si>
  <si>
    <t>White &amp; Yellow</t>
  </si>
  <si>
    <t>Other Products</t>
  </si>
  <si>
    <t>Other= Other products + Sifted + Unsifted Meal</t>
  </si>
  <si>
    <t>Other Meal</t>
  </si>
  <si>
    <t>White Maize Meal</t>
  </si>
  <si>
    <t>Yellow Maize Meal</t>
  </si>
  <si>
    <t>Maize Meal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</si>
</sst>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##\ ###\ ###\ ##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2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7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 style="thick"/>
      <right style="medium"/>
      <top style="medium"/>
      <bottom style="thick"/>
    </border>
    <border>
      <left/>
      <right style="medium"/>
      <top style="medium"/>
      <bottom style="thick"/>
    </border>
    <border>
      <left/>
      <right style="thick"/>
      <top style="medium"/>
      <bottom style="thick"/>
    </border>
    <border>
      <left style="thick"/>
      <right style="thick"/>
      <top/>
      <bottom style="thin"/>
    </border>
    <border>
      <left style="thick"/>
      <right style="thick"/>
      <top style="thick"/>
      <bottom style="thick"/>
    </border>
    <border>
      <left/>
      <right style="medium"/>
      <top style="thick"/>
      <bottom style="thick"/>
    </border>
    <border>
      <left/>
      <right style="thick"/>
      <top style="thick"/>
      <bottom style="thick"/>
    </border>
    <border>
      <left/>
      <right style="medium"/>
      <top/>
      <bottom style="thin"/>
    </border>
    <border>
      <left/>
      <right style="thick"/>
      <top/>
      <bottom style="thin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thick"/>
      <right style="thick"/>
      <top/>
      <bottom/>
    </border>
    <border>
      <left/>
      <right style="thick"/>
      <top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ck"/>
      <top style="thick"/>
      <bottom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4" fillId="0" borderId="0" xfId="76" applyFont="1">
      <alignment/>
      <protection/>
    </xf>
    <xf numFmtId="0" fontId="5" fillId="0" borderId="0" xfId="76" applyFont="1" applyAlignment="1">
      <alignment vertical="center"/>
      <protection/>
    </xf>
    <xf numFmtId="0" fontId="4" fillId="0" borderId="16" xfId="76" applyFont="1" applyBorder="1">
      <alignment/>
      <protection/>
    </xf>
    <xf numFmtId="0" fontId="4" fillId="0" borderId="17" xfId="76" applyFont="1" applyBorder="1">
      <alignment/>
      <protection/>
    </xf>
    <xf numFmtId="0" fontId="4" fillId="0" borderId="18" xfId="76" applyFont="1" applyBorder="1">
      <alignment/>
      <protection/>
    </xf>
    <xf numFmtId="0" fontId="5" fillId="0" borderId="19" xfId="76" applyFont="1" applyBorder="1" applyAlignment="1">
      <alignment horizontal="center" wrapText="1"/>
      <protection/>
    </xf>
    <xf numFmtId="0" fontId="5" fillId="0" borderId="20" xfId="76" applyFont="1" applyBorder="1" applyAlignment="1">
      <alignment horizontal="center" wrapText="1"/>
      <protection/>
    </xf>
    <xf numFmtId="0" fontId="5" fillId="0" borderId="21" xfId="76" applyFont="1" applyBorder="1" applyAlignment="1">
      <alignment horizontal="center" wrapText="1"/>
      <protection/>
    </xf>
    <xf numFmtId="0" fontId="4" fillId="0" borderId="22" xfId="76" applyFont="1" applyBorder="1" applyAlignment="1">
      <alignment wrapText="1"/>
      <protection/>
    </xf>
    <xf numFmtId="0" fontId="5" fillId="0" borderId="23" xfId="76" applyFont="1" applyBorder="1">
      <alignment/>
      <protection/>
    </xf>
    <xf numFmtId="164" fontId="5" fillId="0" borderId="24" xfId="76" applyNumberFormat="1" applyFont="1" applyBorder="1">
      <alignment/>
      <protection/>
    </xf>
    <xf numFmtId="164" fontId="5" fillId="0" borderId="25" xfId="76" applyNumberFormat="1" applyFont="1" applyBorder="1">
      <alignment/>
      <protection/>
    </xf>
    <xf numFmtId="164" fontId="4" fillId="0" borderId="0" xfId="76" applyNumberFormat="1" applyFont="1">
      <alignment/>
      <protection/>
    </xf>
    <xf numFmtId="164" fontId="0" fillId="0" borderId="26" xfId="0" applyNumberFormat="1" applyFont="1" applyBorder="1" applyAlignment="1">
      <alignment/>
    </xf>
    <xf numFmtId="164" fontId="0" fillId="0" borderId="27" xfId="0" applyNumberFormat="1" applyFont="1" applyBorder="1" applyAlignment="1">
      <alignment/>
    </xf>
    <xf numFmtId="164" fontId="5" fillId="0" borderId="26" xfId="0" applyNumberFormat="1" applyFont="1" applyBorder="1" applyAlignment="1">
      <alignment/>
    </xf>
    <xf numFmtId="164" fontId="5" fillId="0" borderId="27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15" borderId="12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33" borderId="29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0" fontId="0" fillId="15" borderId="29" xfId="0" applyFont="1" applyFill="1" applyBorder="1" applyAlignment="1">
      <alignment/>
    </xf>
    <xf numFmtId="0" fontId="0" fillId="35" borderId="29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3" fontId="0" fillId="34" borderId="12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/>
    </xf>
    <xf numFmtId="3" fontId="0" fillId="15" borderId="12" xfId="0" applyNumberFormat="1" applyFont="1" applyFill="1" applyBorder="1" applyAlignment="1">
      <alignment/>
    </xf>
    <xf numFmtId="3" fontId="0" fillId="15" borderId="13" xfId="0" applyNumberFormat="1" applyFont="1" applyFill="1" applyBorder="1" applyAlignment="1">
      <alignment/>
    </xf>
    <xf numFmtId="3" fontId="0" fillId="35" borderId="12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35" borderId="28" xfId="0" applyFont="1" applyFill="1" applyBorder="1" applyAlignment="1">
      <alignment/>
    </xf>
    <xf numFmtId="3" fontId="2" fillId="0" borderId="35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15" borderId="35" xfId="0" applyFont="1" applyFill="1" applyBorder="1" applyAlignment="1">
      <alignment/>
    </xf>
    <xf numFmtId="3" fontId="0" fillId="0" borderId="35" xfId="0" applyNumberFormat="1" applyFont="1" applyBorder="1" applyAlignment="1">
      <alignment/>
    </xf>
    <xf numFmtId="3" fontId="2" fillId="0" borderId="35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31" xfId="0" applyNumberFormat="1" applyFont="1" applyBorder="1" applyAlignment="1">
      <alignment horizontal="center"/>
    </xf>
    <xf numFmtId="0" fontId="5" fillId="0" borderId="36" xfId="76" applyFont="1" applyBorder="1" applyAlignment="1">
      <alignment horizontal="center" wrapText="1"/>
      <protection/>
    </xf>
    <xf numFmtId="0" fontId="4" fillId="0" borderId="0" xfId="76" applyFont="1">
      <alignment/>
      <protection/>
    </xf>
    <xf numFmtId="0" fontId="4" fillId="0" borderId="17" xfId="76" applyFont="1" applyBorder="1">
      <alignment/>
      <protection/>
    </xf>
    <xf numFmtId="0" fontId="5" fillId="0" borderId="17" xfId="76" applyFont="1" applyBorder="1" applyAlignment="1">
      <alignment horizontal="center" wrapText="1"/>
      <protection/>
    </xf>
    <xf numFmtId="0" fontId="4" fillId="0" borderId="37" xfId="76" applyFont="1" applyBorder="1">
      <alignment/>
      <protection/>
    </xf>
    <xf numFmtId="0" fontId="5" fillId="0" borderId="16" xfId="76" applyFont="1" applyBorder="1" applyAlignment="1">
      <alignment horizontal="center" wrapText="1"/>
      <protection/>
    </xf>
    <xf numFmtId="0" fontId="4" fillId="0" borderId="38" xfId="76" applyFont="1" applyBorder="1">
      <alignment/>
      <protection/>
    </xf>
    <xf numFmtId="0" fontId="4" fillId="0" borderId="39" xfId="76" applyFont="1" applyBorder="1">
      <alignment/>
      <protection/>
    </xf>
    <xf numFmtId="0" fontId="5" fillId="0" borderId="40" xfId="76" applyFont="1" applyBorder="1" applyAlignment="1">
      <alignment horizontal="center" wrapText="1"/>
      <protection/>
    </xf>
    <xf numFmtId="0" fontId="4" fillId="0" borderId="16" xfId="76" applyFont="1" applyBorder="1">
      <alignment/>
      <protection/>
    </xf>
    <xf numFmtId="17" fontId="5" fillId="0" borderId="40" xfId="76" applyNumberFormat="1" applyFont="1" applyBorder="1" applyAlignment="1">
      <alignment horizontal="center" wrapText="1"/>
      <protection/>
    </xf>
    <xf numFmtId="0" fontId="5" fillId="0" borderId="16" xfId="76" applyFont="1" applyBorder="1" applyAlignment="1">
      <alignment horizontal="center"/>
      <protection/>
    </xf>
    <xf numFmtId="0" fontId="4" fillId="0" borderId="38" xfId="76" applyFont="1" applyBorder="1" applyAlignment="1">
      <alignment/>
      <protection/>
    </xf>
    <xf numFmtId="0" fontId="4" fillId="0" borderId="39" xfId="76" applyFont="1" applyBorder="1" applyAlignment="1">
      <alignment/>
      <protection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4 2" xfId="49"/>
    <cellStyle name="Comma 5" xfId="50"/>
    <cellStyle name="Comma 5 2" xfId="51"/>
    <cellStyle name="Comma 6 2" xfId="52"/>
    <cellStyle name="Comma 7" xfId="53"/>
    <cellStyle name="Comma 7 2" xfId="54"/>
    <cellStyle name="Currency" xfId="55"/>
    <cellStyle name="Currency [0]" xfId="56"/>
    <cellStyle name="Explanatory Text" xfId="57"/>
    <cellStyle name="Good" xfId="58"/>
    <cellStyle name="Heading 1" xfId="59"/>
    <cellStyle name="Heading 1 2" xfId="60"/>
    <cellStyle name="Heading 2" xfId="61"/>
    <cellStyle name="Heading 2 2" xfId="62"/>
    <cellStyle name="Heading 3" xfId="63"/>
    <cellStyle name="Heading 3 2" xfId="64"/>
    <cellStyle name="Heading 4" xfId="65"/>
    <cellStyle name="Heading 4 2" xfId="66"/>
    <cellStyle name="Input" xfId="67"/>
    <cellStyle name="Input 2" xfId="68"/>
    <cellStyle name="Linked Cell" xfId="69"/>
    <cellStyle name="Neutral" xfId="70"/>
    <cellStyle name="Normal 10" xfId="71"/>
    <cellStyle name="Normal 11" xfId="72"/>
    <cellStyle name="Normal 12" xfId="73"/>
    <cellStyle name="Normal 13" xfId="74"/>
    <cellStyle name="Normal 14" xfId="75"/>
    <cellStyle name="Normal 15" xfId="76"/>
    <cellStyle name="Normal 2" xfId="77"/>
    <cellStyle name="Normal 2 2" xfId="78"/>
    <cellStyle name="Normal 3" xfId="79"/>
    <cellStyle name="Normal 4" xfId="80"/>
    <cellStyle name="Normal 5" xfId="81"/>
    <cellStyle name="Normal 5 2" xfId="82"/>
    <cellStyle name="Normal 6" xfId="83"/>
    <cellStyle name="Normal 7" xfId="84"/>
    <cellStyle name="Normal 7 2" xfId="85"/>
    <cellStyle name="Normal 8" xfId="86"/>
    <cellStyle name="Normal 9" xfId="87"/>
    <cellStyle name="Note" xfId="88"/>
    <cellStyle name="Output" xfId="89"/>
    <cellStyle name="Output 2" xfId="90"/>
    <cellStyle name="Percent" xfId="91"/>
    <cellStyle name="Title" xfId="92"/>
    <cellStyle name="Title 2" xfId="93"/>
    <cellStyle name="Total" xfId="94"/>
    <cellStyle name="Total 2" xfId="95"/>
    <cellStyle name="Warning Text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White Maize Products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025"/>
          <c:y val="0.1675"/>
          <c:w val="0.48975"/>
          <c:h val="0.74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D!$C$37:$C$40</c:f>
              <c:strCache>
                <c:ptCount val="4"/>
                <c:pt idx="0">
                  <c:v>Maize Chop</c:v>
                </c:pt>
                <c:pt idx="1">
                  <c:v>Rice, Grits, Samp</c:v>
                </c:pt>
                <c:pt idx="2">
                  <c:v>Maize Meal</c:v>
                </c:pt>
                <c:pt idx="3">
                  <c:v>Other Products</c:v>
                </c:pt>
              </c:strCache>
            </c:strRef>
          </c:cat>
          <c:val>
            <c:numRef>
              <c:f>D!$D$37:$D$40</c:f>
              <c:numCache>
                <c:ptCount val="4"/>
                <c:pt idx="0">
                  <c:v>637754</c:v>
                </c:pt>
                <c:pt idx="1">
                  <c:v>83907</c:v>
                </c:pt>
                <c:pt idx="2">
                  <c:v>1399297</c:v>
                </c:pt>
                <c:pt idx="3">
                  <c:v>57327</c:v>
                </c:pt>
              </c:numCache>
            </c:numRef>
          </c:val>
        </c:ser>
        <c:firstSliceAng val="86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Yellow Maize Products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325"/>
          <c:y val="0.19175"/>
          <c:w val="0.48425"/>
          <c:h val="0.73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D!$C$37:$C$40</c:f>
              <c:strCache>
                <c:ptCount val="4"/>
                <c:pt idx="0">
                  <c:v>Maize Chop</c:v>
                </c:pt>
                <c:pt idx="1">
                  <c:v>Rice, Grits, Samp</c:v>
                </c:pt>
                <c:pt idx="2">
                  <c:v>Maize Meal</c:v>
                </c:pt>
                <c:pt idx="3">
                  <c:v>Other Products</c:v>
                </c:pt>
              </c:strCache>
            </c:strRef>
          </c:cat>
          <c:val>
            <c:numRef>
              <c:f>D!$E$37:$E$40</c:f>
              <c:numCache>
                <c:ptCount val="4"/>
                <c:pt idx="0">
                  <c:v>74884</c:v>
                </c:pt>
                <c:pt idx="1">
                  <c:v>119500</c:v>
                </c:pt>
                <c:pt idx="2">
                  <c:v>24668</c:v>
                </c:pt>
                <c:pt idx="3">
                  <c:v>17583</c:v>
                </c:pt>
              </c:numCache>
            </c:numRef>
          </c:val>
        </c:ser>
        <c:firstSliceAng val="106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4025"/>
          <c:y val="0.18225"/>
          <c:w val="0.4855"/>
          <c:h val="0.735"/>
        </c:manualLayout>
      </c:layout>
      <c:pieChart>
        <c:varyColors val="1"/>
        <c:ser>
          <c:idx val="0"/>
          <c:order val="0"/>
          <c:tx>
            <c:strRef>
              <c:f>D!$K$23</c:f>
              <c:strCache>
                <c:ptCount val="1"/>
                <c:pt idx="0">
                  <c:v>White Maize Meal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D!$J$24:$J$26</c:f>
              <c:strCache>
                <c:ptCount val="3"/>
                <c:pt idx="0">
                  <c:v>Special</c:v>
                </c:pt>
                <c:pt idx="1">
                  <c:v>Super</c:v>
                </c:pt>
                <c:pt idx="2">
                  <c:v>Other Meal</c:v>
                </c:pt>
              </c:strCache>
            </c:strRef>
          </c:cat>
          <c:val>
            <c:numRef>
              <c:f>D!$K$24:$K$26</c:f>
              <c:numCache>
                <c:ptCount val="3"/>
                <c:pt idx="0">
                  <c:v>233634</c:v>
                </c:pt>
                <c:pt idx="1">
                  <c:v>1142583</c:v>
                </c:pt>
                <c:pt idx="2">
                  <c:v>23080</c:v>
                </c:pt>
              </c:numCache>
            </c:numRef>
          </c:val>
        </c:ser>
        <c:firstSliceAng val="56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4025"/>
          <c:y val="0.18225"/>
          <c:w val="0.4855"/>
          <c:h val="0.735"/>
        </c:manualLayout>
      </c:layout>
      <c:pieChart>
        <c:varyColors val="1"/>
        <c:ser>
          <c:idx val="0"/>
          <c:order val="0"/>
          <c:tx>
            <c:strRef>
              <c:f>D!$L$23</c:f>
              <c:strCache>
                <c:ptCount val="1"/>
                <c:pt idx="0">
                  <c:v>Yellow Maize Meal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D!$J$24:$J$26</c:f>
              <c:strCache>
                <c:ptCount val="3"/>
                <c:pt idx="0">
                  <c:v>Special</c:v>
                </c:pt>
                <c:pt idx="1">
                  <c:v>Super</c:v>
                </c:pt>
                <c:pt idx="2">
                  <c:v>Other Meal</c:v>
                </c:pt>
              </c:strCache>
            </c:strRef>
          </c:cat>
          <c:val>
            <c:numRef>
              <c:f>D!$L$24:$L$26</c:f>
              <c:numCache>
                <c:ptCount val="3"/>
                <c:pt idx="0">
                  <c:v>7344</c:v>
                </c:pt>
                <c:pt idx="1">
                  <c:v>3512</c:v>
                </c:pt>
                <c:pt idx="2">
                  <c:v>13812</c:v>
                </c:pt>
              </c:numCache>
            </c:numRef>
          </c:val>
        </c:ser>
        <c:firstSliceAng val="172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247650</xdr:colOff>
      <xdr:row>0</xdr:row>
      <xdr:rowOff>1171575</xdr:rowOff>
    </xdr:to>
    <xdr:pic>
      <xdr:nvPicPr>
        <xdr:cNvPr id="1" name="MaizeLogo1432595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293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0.352</cdr:x>
      <cdr:y>0.05675</cdr:y>
    </cdr:from>
    <cdr:to>
      <cdr:x>0.67225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3295650" y="342900"/>
          <a:ext cx="30003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-Jul '15 - Dec '15-</a:t>
          </a:r>
        </a:p>
      </cdr:txBody>
    </cdr:sp>
  </cdr:relSizeAnchor>
  <cdr:relSizeAnchor xmlns:cdr="http://schemas.openxmlformats.org/drawingml/2006/chartDrawing">
    <cdr:from>
      <cdr:x>0.4395</cdr:x>
      <cdr:y>0.10525</cdr:y>
    </cdr:from>
    <cdr:to>
      <cdr:x>0.581</cdr:x>
      <cdr:y>0.19025</cdr:y>
    </cdr:to>
    <cdr:sp>
      <cdr:nvSpPr>
        <cdr:cNvPr id="2" name="TextBox 2"/>
        <cdr:cNvSpPr txBox="1">
          <a:spLocks noChangeArrowheads="1"/>
        </cdr:cNvSpPr>
      </cdr:nvSpPr>
      <cdr:spPr>
        <a:xfrm>
          <a:off x="4114800" y="647700"/>
          <a:ext cx="13239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Ton</a:t>
          </a:r>
        </a:p>
      </cdr:txBody>
    </cdr:sp>
  </cdr:relSizeAnchor>
  <cdr:relSizeAnchor xmlns:cdr="http://schemas.openxmlformats.org/drawingml/2006/chartDrawing">
    <cdr:from>
      <cdr:x>0.43725</cdr:x>
      <cdr:y>0.931</cdr:y>
    </cdr:from>
    <cdr:to>
      <cdr:x>1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4095750" y="5762625"/>
          <a:ext cx="52768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Yellow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Maize Meal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24 668 t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0.352</cdr:x>
      <cdr:y>0.05675</cdr:y>
    </cdr:from>
    <cdr:to>
      <cdr:x>0.67225</cdr:x>
      <cdr:y>0.115</cdr:y>
    </cdr:to>
    <cdr:sp>
      <cdr:nvSpPr>
        <cdr:cNvPr id="4" name="TextBox 1"/>
        <cdr:cNvSpPr txBox="1">
          <a:spLocks noChangeArrowheads="1"/>
        </cdr:cNvSpPr>
      </cdr:nvSpPr>
      <cdr:spPr>
        <a:xfrm>
          <a:off x="3295650" y="342900"/>
          <a:ext cx="30003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-Jul '15 - Dec '15-</a:t>
          </a:r>
        </a:p>
      </cdr:txBody>
    </cdr:sp>
  </cdr:relSizeAnchor>
  <cdr:relSizeAnchor xmlns:cdr="http://schemas.openxmlformats.org/drawingml/2006/chartDrawing">
    <cdr:from>
      <cdr:x>0.4395</cdr:x>
      <cdr:y>0.10525</cdr:y>
    </cdr:from>
    <cdr:to>
      <cdr:x>0.581</cdr:x>
      <cdr:y>0.19025</cdr:y>
    </cdr:to>
    <cdr:sp>
      <cdr:nvSpPr>
        <cdr:cNvPr id="5" name="TextBox 2"/>
        <cdr:cNvSpPr txBox="1">
          <a:spLocks noChangeArrowheads="1"/>
        </cdr:cNvSpPr>
      </cdr:nvSpPr>
      <cdr:spPr>
        <a:xfrm>
          <a:off x="4114800" y="647700"/>
          <a:ext cx="13239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Ton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247650</xdr:colOff>
      <xdr:row>0</xdr:row>
      <xdr:rowOff>1171575</xdr:rowOff>
    </xdr:to>
    <xdr:pic>
      <xdr:nvPicPr>
        <xdr:cNvPr id="1" name="MaizeLogo6519470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293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247650</xdr:colOff>
      <xdr:row>0</xdr:row>
      <xdr:rowOff>1171575</xdr:rowOff>
    </xdr:to>
    <xdr:pic>
      <xdr:nvPicPr>
        <xdr:cNvPr id="1" name="MaizeLogo703497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293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0.342</cdr:x>
      <cdr:y>0.06</cdr:y>
    </cdr:from>
    <cdr:to>
      <cdr:x>0.66175</cdr:x>
      <cdr:y>0.11825</cdr:y>
    </cdr:to>
    <cdr:sp>
      <cdr:nvSpPr>
        <cdr:cNvPr id="1" name="TextBox 1"/>
        <cdr:cNvSpPr txBox="1">
          <a:spLocks noChangeArrowheads="1"/>
        </cdr:cNvSpPr>
      </cdr:nvSpPr>
      <cdr:spPr>
        <a:xfrm>
          <a:off x="3200400" y="371475"/>
          <a:ext cx="30003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-Jul '15 - Dec '15-</a:t>
          </a:r>
        </a:p>
      </cdr:txBody>
    </cdr:sp>
  </cdr:relSizeAnchor>
  <cdr:relSizeAnchor xmlns:cdr="http://schemas.openxmlformats.org/drawingml/2006/chartDrawing">
    <cdr:from>
      <cdr:x>0.42925</cdr:x>
      <cdr:y>0.10825</cdr:y>
    </cdr:from>
    <cdr:to>
      <cdr:x>0.57075</cdr:x>
      <cdr:y>0.1935</cdr:y>
    </cdr:to>
    <cdr:sp>
      <cdr:nvSpPr>
        <cdr:cNvPr id="2" name="TextBox 2"/>
        <cdr:cNvSpPr txBox="1">
          <a:spLocks noChangeArrowheads="1"/>
        </cdr:cNvSpPr>
      </cdr:nvSpPr>
      <cdr:spPr>
        <a:xfrm>
          <a:off x="4019550" y="666750"/>
          <a:ext cx="13239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Ton</a:t>
          </a:r>
        </a:p>
      </cdr:txBody>
    </cdr:sp>
  </cdr:relSizeAnchor>
  <cdr:relSizeAnchor xmlns:cdr="http://schemas.openxmlformats.org/drawingml/2006/chartDrawing">
    <cdr:from>
      <cdr:x>0.41325</cdr:x>
      <cdr:y>0.914</cdr:y>
    </cdr:from>
    <cdr:to>
      <cdr:x>0.97675</cdr:x>
      <cdr:y>0.98325</cdr:y>
    </cdr:to>
    <cdr:sp>
      <cdr:nvSpPr>
        <cdr:cNvPr id="3" name="TextBox 1"/>
        <cdr:cNvSpPr txBox="1">
          <a:spLocks noChangeArrowheads="1"/>
        </cdr:cNvSpPr>
      </cdr:nvSpPr>
      <cdr:spPr>
        <a:xfrm>
          <a:off x="3876675" y="5657850"/>
          <a:ext cx="52863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White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Maize Products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2 178 285 t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0.3415</cdr:x>
      <cdr:y>0.064</cdr:y>
    </cdr:from>
    <cdr:to>
      <cdr:x>0.66075</cdr:x>
      <cdr:y>0.122</cdr:y>
    </cdr:to>
    <cdr:sp>
      <cdr:nvSpPr>
        <cdr:cNvPr id="1" name="TextBox 1"/>
        <cdr:cNvSpPr txBox="1">
          <a:spLocks noChangeArrowheads="1"/>
        </cdr:cNvSpPr>
      </cdr:nvSpPr>
      <cdr:spPr>
        <a:xfrm>
          <a:off x="3200400" y="390525"/>
          <a:ext cx="29908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-Jul '15 - Dec '15-</a:t>
          </a:r>
        </a:p>
      </cdr:txBody>
    </cdr:sp>
  </cdr:relSizeAnchor>
  <cdr:relSizeAnchor xmlns:cdr="http://schemas.openxmlformats.org/drawingml/2006/chartDrawing">
    <cdr:from>
      <cdr:x>0.43075</cdr:x>
      <cdr:y>0.10675</cdr:y>
    </cdr:from>
    <cdr:to>
      <cdr:x>0.57275</cdr:x>
      <cdr:y>0.1915</cdr:y>
    </cdr:to>
    <cdr:sp>
      <cdr:nvSpPr>
        <cdr:cNvPr id="2" name="TextBox 1"/>
        <cdr:cNvSpPr txBox="1">
          <a:spLocks noChangeArrowheads="1"/>
        </cdr:cNvSpPr>
      </cdr:nvSpPr>
      <cdr:spPr>
        <a:xfrm>
          <a:off x="4038600" y="657225"/>
          <a:ext cx="13335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Ton</a:t>
          </a:r>
        </a:p>
      </cdr:txBody>
    </cdr:sp>
  </cdr:relSizeAnchor>
  <cdr:relSizeAnchor xmlns:cdr="http://schemas.openxmlformats.org/drawingml/2006/chartDrawing">
    <cdr:from>
      <cdr:x>0.43075</cdr:x>
      <cdr:y>0.92475</cdr:y>
    </cdr:from>
    <cdr:to>
      <cdr:x>0.99325</cdr:x>
      <cdr:y>0.99275</cdr:y>
    </cdr:to>
    <cdr:sp>
      <cdr:nvSpPr>
        <cdr:cNvPr id="3" name="TextBox 1"/>
        <cdr:cNvSpPr txBox="1">
          <a:spLocks noChangeArrowheads="1"/>
        </cdr:cNvSpPr>
      </cdr:nvSpPr>
      <cdr:spPr>
        <a:xfrm>
          <a:off x="4038600" y="5724525"/>
          <a:ext cx="52768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Yellow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Maize Products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236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635 t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0.352</cdr:x>
      <cdr:y>0.05675</cdr:y>
    </cdr:from>
    <cdr:to>
      <cdr:x>0.67225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3295650" y="342900"/>
          <a:ext cx="30003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-Jul '15 - Dec '15-</a:t>
          </a:r>
        </a:p>
      </cdr:txBody>
    </cdr:sp>
  </cdr:relSizeAnchor>
  <cdr:relSizeAnchor xmlns:cdr="http://schemas.openxmlformats.org/drawingml/2006/chartDrawing">
    <cdr:from>
      <cdr:x>0.4395</cdr:x>
      <cdr:y>0.10525</cdr:y>
    </cdr:from>
    <cdr:to>
      <cdr:x>0.581</cdr:x>
      <cdr:y>0.19025</cdr:y>
    </cdr:to>
    <cdr:sp>
      <cdr:nvSpPr>
        <cdr:cNvPr id="2" name="TextBox 2"/>
        <cdr:cNvSpPr txBox="1">
          <a:spLocks noChangeArrowheads="1"/>
        </cdr:cNvSpPr>
      </cdr:nvSpPr>
      <cdr:spPr>
        <a:xfrm>
          <a:off x="4114800" y="647700"/>
          <a:ext cx="13239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Ton</a:t>
          </a:r>
        </a:p>
      </cdr:txBody>
    </cdr:sp>
  </cdr:relSizeAnchor>
  <cdr:relSizeAnchor xmlns:cdr="http://schemas.openxmlformats.org/drawingml/2006/chartDrawing">
    <cdr:from>
      <cdr:x>0.43725</cdr:x>
      <cdr:y>0.931</cdr:y>
    </cdr:from>
    <cdr:to>
      <cdr:x>1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4095750" y="5762625"/>
          <a:ext cx="52768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White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Maize Meal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1 399 297 t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0.352</cdr:x>
      <cdr:y>0.05675</cdr:y>
    </cdr:from>
    <cdr:to>
      <cdr:x>0.67225</cdr:x>
      <cdr:y>0.115</cdr:y>
    </cdr:to>
    <cdr:sp>
      <cdr:nvSpPr>
        <cdr:cNvPr id="4" name="TextBox 1"/>
        <cdr:cNvSpPr txBox="1">
          <a:spLocks noChangeArrowheads="1"/>
        </cdr:cNvSpPr>
      </cdr:nvSpPr>
      <cdr:spPr>
        <a:xfrm>
          <a:off x="3295650" y="342900"/>
          <a:ext cx="30003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-Jul '15 - Dec '15-</a:t>
          </a:r>
        </a:p>
      </cdr:txBody>
    </cdr:sp>
  </cdr:relSizeAnchor>
  <cdr:relSizeAnchor xmlns:cdr="http://schemas.openxmlformats.org/drawingml/2006/chartDrawing">
    <cdr:from>
      <cdr:x>0.4395</cdr:x>
      <cdr:y>0.10525</cdr:y>
    </cdr:from>
    <cdr:to>
      <cdr:x>0.581</cdr:x>
      <cdr:y>0.19025</cdr:y>
    </cdr:to>
    <cdr:sp>
      <cdr:nvSpPr>
        <cdr:cNvPr id="5" name="TextBox 2"/>
        <cdr:cNvSpPr txBox="1">
          <a:spLocks noChangeArrowheads="1"/>
        </cdr:cNvSpPr>
      </cdr:nvSpPr>
      <cdr:spPr>
        <a:xfrm>
          <a:off x="4114800" y="647700"/>
          <a:ext cx="13239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Ton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8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25.7109375" style="13" customWidth="1"/>
    <col min="2" max="19" width="8.7109375" style="13" customWidth="1"/>
    <col min="20" max="22" width="9.8515625" style="13" customWidth="1"/>
    <col min="23" max="52" width="15.00390625" style="13" customWidth="1"/>
    <col min="53" max="16384" width="9.140625" style="13" customWidth="1"/>
  </cols>
  <sheetData>
    <row r="1" ht="99.75" customHeight="1"/>
    <row r="2" ht="24.75" customHeight="1" thickBot="1">
      <c r="A2" s="14" t="s">
        <v>23</v>
      </c>
    </row>
    <row r="3" spans="1:22" ht="15.75" thickTop="1">
      <c r="A3" s="15"/>
      <c r="B3" s="81" t="s">
        <v>24</v>
      </c>
      <c r="C3" s="79"/>
      <c r="D3" s="82"/>
      <c r="E3" s="81" t="s">
        <v>25</v>
      </c>
      <c r="F3" s="79"/>
      <c r="G3" s="82"/>
      <c r="H3" s="81" t="s">
        <v>26</v>
      </c>
      <c r="I3" s="79"/>
      <c r="J3" s="82"/>
      <c r="K3" s="81" t="s">
        <v>27</v>
      </c>
      <c r="L3" s="79"/>
      <c r="M3" s="82"/>
      <c r="N3" s="81" t="s">
        <v>28</v>
      </c>
      <c r="O3" s="79"/>
      <c r="P3" s="79"/>
      <c r="Q3" s="83">
        <v>42339</v>
      </c>
      <c r="R3" s="79"/>
      <c r="S3" s="79"/>
      <c r="T3" s="78" t="s">
        <v>32</v>
      </c>
      <c r="U3" s="79"/>
      <c r="V3" s="80"/>
    </row>
    <row r="4" spans="1:22" ht="15">
      <c r="A4" s="16"/>
      <c r="B4" s="73" t="s">
        <v>16</v>
      </c>
      <c r="C4" s="74"/>
      <c r="D4" s="75"/>
      <c r="E4" s="73" t="s">
        <v>16</v>
      </c>
      <c r="F4" s="74"/>
      <c r="G4" s="75"/>
      <c r="H4" s="73" t="s">
        <v>16</v>
      </c>
      <c r="I4" s="74"/>
      <c r="J4" s="75"/>
      <c r="K4" s="73" t="s">
        <v>16</v>
      </c>
      <c r="L4" s="74"/>
      <c r="M4" s="75"/>
      <c r="N4" s="73" t="s">
        <v>16</v>
      </c>
      <c r="O4" s="74"/>
      <c r="P4" s="74"/>
      <c r="Q4" s="73" t="s">
        <v>16</v>
      </c>
      <c r="R4" s="74"/>
      <c r="S4" s="74"/>
      <c r="T4" s="76" t="s">
        <v>16</v>
      </c>
      <c r="U4" s="74"/>
      <c r="V4" s="77"/>
    </row>
    <row r="5" spans="1:22" ht="15.75" thickBot="1">
      <c r="A5" s="16"/>
      <c r="B5" s="73" t="s">
        <v>17</v>
      </c>
      <c r="C5" s="74"/>
      <c r="D5" s="75"/>
      <c r="E5" s="73" t="s">
        <v>17</v>
      </c>
      <c r="F5" s="74"/>
      <c r="G5" s="75"/>
      <c r="H5" s="73" t="s">
        <v>17</v>
      </c>
      <c r="I5" s="74"/>
      <c r="J5" s="75"/>
      <c r="K5" s="73" t="s">
        <v>17</v>
      </c>
      <c r="L5" s="74"/>
      <c r="M5" s="75"/>
      <c r="N5" s="73" t="s">
        <v>17</v>
      </c>
      <c r="O5" s="74"/>
      <c r="P5" s="74"/>
      <c r="Q5" s="73" t="s">
        <v>17</v>
      </c>
      <c r="R5" s="74"/>
      <c r="S5" s="74"/>
      <c r="T5" s="76" t="s">
        <v>17</v>
      </c>
      <c r="U5" s="74"/>
      <c r="V5" s="77"/>
    </row>
    <row r="6" spans="1:22" ht="30.75" thickBot="1">
      <c r="A6" s="17"/>
      <c r="B6" s="18" t="s">
        <v>18</v>
      </c>
      <c r="C6" s="19" t="s">
        <v>19</v>
      </c>
      <c r="D6" s="20" t="s">
        <v>20</v>
      </c>
      <c r="E6" s="18" t="s">
        <v>18</v>
      </c>
      <c r="F6" s="19" t="s">
        <v>19</v>
      </c>
      <c r="G6" s="20" t="s">
        <v>20</v>
      </c>
      <c r="H6" s="18" t="s">
        <v>18</v>
      </c>
      <c r="I6" s="19" t="s">
        <v>19</v>
      </c>
      <c r="J6" s="20" t="s">
        <v>20</v>
      </c>
      <c r="K6" s="18" t="s">
        <v>18</v>
      </c>
      <c r="L6" s="19" t="s">
        <v>19</v>
      </c>
      <c r="M6" s="20" t="s">
        <v>20</v>
      </c>
      <c r="N6" s="18" t="s">
        <v>18</v>
      </c>
      <c r="O6" s="19" t="s">
        <v>19</v>
      </c>
      <c r="P6" s="20" t="s">
        <v>20</v>
      </c>
      <c r="Q6" s="18" t="s">
        <v>18</v>
      </c>
      <c r="R6" s="19" t="s">
        <v>19</v>
      </c>
      <c r="S6" s="20" t="s">
        <v>20</v>
      </c>
      <c r="T6" s="18" t="s">
        <v>18</v>
      </c>
      <c r="U6" s="19" t="s">
        <v>19</v>
      </c>
      <c r="V6" s="20" t="s">
        <v>20</v>
      </c>
    </row>
    <row r="7" spans="1:22" ht="15.75" thickTop="1">
      <c r="A7" s="21" t="s">
        <v>3</v>
      </c>
      <c r="B7" s="26">
        <v>114858</v>
      </c>
      <c r="C7" s="26">
        <v>15546</v>
      </c>
      <c r="D7" s="27">
        <v>130404</v>
      </c>
      <c r="E7" s="26">
        <v>111817</v>
      </c>
      <c r="F7" s="26">
        <v>13370</v>
      </c>
      <c r="G7" s="27">
        <v>125187</v>
      </c>
      <c r="H7" s="26">
        <v>98908</v>
      </c>
      <c r="I7" s="26">
        <v>13633</v>
      </c>
      <c r="J7" s="27">
        <v>112541</v>
      </c>
      <c r="K7" s="26">
        <v>103774</v>
      </c>
      <c r="L7" s="26">
        <v>12999</v>
      </c>
      <c r="M7" s="27">
        <v>116773</v>
      </c>
      <c r="N7" s="26">
        <v>106082</v>
      </c>
      <c r="O7" s="26">
        <v>11134</v>
      </c>
      <c r="P7" s="27">
        <v>117216</v>
      </c>
      <c r="Q7" s="26">
        <v>102315</v>
      </c>
      <c r="R7" s="26">
        <v>8202</v>
      </c>
      <c r="S7" s="27">
        <v>110517</v>
      </c>
      <c r="T7" s="28">
        <f>B7+E7+H7+K7+N7+Q7</f>
        <v>637754</v>
      </c>
      <c r="U7" s="28">
        <f aca="true" t="shared" si="0" ref="T7:U15">C7+F7+I7+L7+O7+R7</f>
        <v>74884</v>
      </c>
      <c r="V7" s="29">
        <f aca="true" t="shared" si="1" ref="V7:V15">SUM(T7:U7)</f>
        <v>712638</v>
      </c>
    </row>
    <row r="8" spans="1:22" ht="15">
      <c r="A8" s="21" t="s">
        <v>5</v>
      </c>
      <c r="B8" s="26">
        <v>877</v>
      </c>
      <c r="C8" s="26">
        <v>22</v>
      </c>
      <c r="D8" s="27">
        <v>899</v>
      </c>
      <c r="E8" s="26">
        <v>742</v>
      </c>
      <c r="F8" s="26">
        <v>556</v>
      </c>
      <c r="G8" s="27">
        <v>1298</v>
      </c>
      <c r="H8" s="26">
        <v>623</v>
      </c>
      <c r="I8" s="26">
        <v>4965</v>
      </c>
      <c r="J8" s="27">
        <v>5588</v>
      </c>
      <c r="K8" s="26">
        <v>718</v>
      </c>
      <c r="L8" s="26">
        <v>327</v>
      </c>
      <c r="M8" s="27">
        <v>1045</v>
      </c>
      <c r="N8" s="26">
        <v>1798</v>
      </c>
      <c r="O8" s="26">
        <v>199</v>
      </c>
      <c r="P8" s="27">
        <v>1997</v>
      </c>
      <c r="Q8" s="26">
        <v>738</v>
      </c>
      <c r="R8" s="26">
        <v>226</v>
      </c>
      <c r="S8" s="27">
        <v>964</v>
      </c>
      <c r="T8" s="28">
        <f t="shared" si="0"/>
        <v>5496</v>
      </c>
      <c r="U8" s="28">
        <f t="shared" si="0"/>
        <v>6295</v>
      </c>
      <c r="V8" s="29">
        <f t="shared" si="1"/>
        <v>11791</v>
      </c>
    </row>
    <row r="9" spans="1:22" ht="15">
      <c r="A9" s="21" t="s">
        <v>7</v>
      </c>
      <c r="B9" s="26">
        <v>2876</v>
      </c>
      <c r="C9" s="26">
        <v>21871</v>
      </c>
      <c r="D9" s="27">
        <v>24747</v>
      </c>
      <c r="E9" s="26">
        <v>3098</v>
      </c>
      <c r="F9" s="26">
        <v>21936</v>
      </c>
      <c r="G9" s="27">
        <v>25034</v>
      </c>
      <c r="H9" s="26">
        <v>3613</v>
      </c>
      <c r="I9" s="26">
        <v>16761</v>
      </c>
      <c r="J9" s="27">
        <v>20374</v>
      </c>
      <c r="K9" s="26">
        <v>3175</v>
      </c>
      <c r="L9" s="26">
        <v>18029</v>
      </c>
      <c r="M9" s="27">
        <v>21204</v>
      </c>
      <c r="N9" s="26">
        <v>2942</v>
      </c>
      <c r="O9" s="26">
        <v>15382</v>
      </c>
      <c r="P9" s="27">
        <v>18324</v>
      </c>
      <c r="Q9" s="26">
        <v>2494</v>
      </c>
      <c r="R9" s="26">
        <v>13052</v>
      </c>
      <c r="S9" s="27">
        <v>15546</v>
      </c>
      <c r="T9" s="28">
        <f t="shared" si="0"/>
        <v>18198</v>
      </c>
      <c r="U9" s="28">
        <f t="shared" si="0"/>
        <v>107031</v>
      </c>
      <c r="V9" s="29">
        <f t="shared" si="1"/>
        <v>125229</v>
      </c>
    </row>
    <row r="10" spans="1:22" ht="15">
      <c r="A10" s="21" t="s">
        <v>11</v>
      </c>
      <c r="B10" s="26">
        <v>9695</v>
      </c>
      <c r="C10" s="26">
        <v>1094</v>
      </c>
      <c r="D10" s="27">
        <v>10789</v>
      </c>
      <c r="E10" s="26">
        <v>9738</v>
      </c>
      <c r="F10" s="26">
        <v>1054</v>
      </c>
      <c r="G10" s="27">
        <v>10792</v>
      </c>
      <c r="H10" s="26">
        <v>8817</v>
      </c>
      <c r="I10" s="26">
        <v>913</v>
      </c>
      <c r="J10" s="27">
        <v>9730</v>
      </c>
      <c r="K10" s="26">
        <v>10050</v>
      </c>
      <c r="L10" s="26">
        <v>1416</v>
      </c>
      <c r="M10" s="27">
        <v>11466</v>
      </c>
      <c r="N10" s="26">
        <v>11256</v>
      </c>
      <c r="O10" s="26">
        <v>1174</v>
      </c>
      <c r="P10" s="27">
        <v>12430</v>
      </c>
      <c r="Q10" s="26">
        <v>10657</v>
      </c>
      <c r="R10" s="26">
        <v>523</v>
      </c>
      <c r="S10" s="27">
        <v>11180</v>
      </c>
      <c r="T10" s="28">
        <f t="shared" si="0"/>
        <v>60213</v>
      </c>
      <c r="U10" s="28">
        <f t="shared" si="0"/>
        <v>6174</v>
      </c>
      <c r="V10" s="29">
        <f t="shared" si="1"/>
        <v>66387</v>
      </c>
    </row>
    <row r="11" spans="1:22" ht="15">
      <c r="A11" s="21" t="s">
        <v>12</v>
      </c>
      <c r="B11" s="26">
        <v>2969</v>
      </c>
      <c r="C11" s="26">
        <v>2590</v>
      </c>
      <c r="D11" s="27">
        <v>5559</v>
      </c>
      <c r="E11" s="26">
        <v>2187</v>
      </c>
      <c r="F11" s="26">
        <v>2301</v>
      </c>
      <c r="G11" s="27">
        <v>4488</v>
      </c>
      <c r="H11" s="26">
        <v>2421</v>
      </c>
      <c r="I11" s="26">
        <v>2089</v>
      </c>
      <c r="J11" s="27">
        <v>4510</v>
      </c>
      <c r="K11" s="26">
        <v>2571</v>
      </c>
      <c r="L11" s="26">
        <v>2060</v>
      </c>
      <c r="M11" s="27">
        <v>4631</v>
      </c>
      <c r="N11" s="26">
        <v>2026</v>
      </c>
      <c r="O11" s="26">
        <v>2881</v>
      </c>
      <c r="P11" s="27">
        <v>4907</v>
      </c>
      <c r="Q11" s="26">
        <v>2312</v>
      </c>
      <c r="R11" s="26">
        <v>1690</v>
      </c>
      <c r="S11" s="27">
        <v>4002</v>
      </c>
      <c r="T11" s="28">
        <f t="shared" si="0"/>
        <v>14486</v>
      </c>
      <c r="U11" s="28">
        <f t="shared" si="0"/>
        <v>13611</v>
      </c>
      <c r="V11" s="29">
        <f t="shared" si="1"/>
        <v>28097</v>
      </c>
    </row>
    <row r="12" spans="1:22" ht="15">
      <c r="A12" s="21" t="s">
        <v>13</v>
      </c>
      <c r="B12" s="26">
        <v>43255</v>
      </c>
      <c r="C12" s="26">
        <v>522</v>
      </c>
      <c r="D12" s="27">
        <v>43777</v>
      </c>
      <c r="E12" s="26">
        <v>39958</v>
      </c>
      <c r="F12" s="26">
        <v>1766</v>
      </c>
      <c r="G12" s="27">
        <v>41724</v>
      </c>
      <c r="H12" s="26">
        <v>35924</v>
      </c>
      <c r="I12" s="26">
        <v>1691</v>
      </c>
      <c r="J12" s="27">
        <v>37615</v>
      </c>
      <c r="K12" s="26">
        <v>37442</v>
      </c>
      <c r="L12" s="26">
        <v>1516</v>
      </c>
      <c r="M12" s="27">
        <v>38958</v>
      </c>
      <c r="N12" s="26">
        <v>36538</v>
      </c>
      <c r="O12" s="26">
        <v>840</v>
      </c>
      <c r="P12" s="27">
        <v>37378</v>
      </c>
      <c r="Q12" s="26">
        <v>40517</v>
      </c>
      <c r="R12" s="26">
        <v>1009</v>
      </c>
      <c r="S12" s="27">
        <v>41526</v>
      </c>
      <c r="T12" s="28">
        <f t="shared" si="0"/>
        <v>233634</v>
      </c>
      <c r="U12" s="28">
        <f t="shared" si="0"/>
        <v>7344</v>
      </c>
      <c r="V12" s="29">
        <f t="shared" si="1"/>
        <v>240978</v>
      </c>
    </row>
    <row r="13" spans="1:22" ht="15">
      <c r="A13" s="21" t="s">
        <v>14</v>
      </c>
      <c r="B13" s="26">
        <v>203412</v>
      </c>
      <c r="C13" s="26">
        <v>1483</v>
      </c>
      <c r="D13" s="27">
        <v>204895</v>
      </c>
      <c r="E13" s="26">
        <v>201974</v>
      </c>
      <c r="F13" s="26">
        <v>312</v>
      </c>
      <c r="G13" s="27">
        <v>202286</v>
      </c>
      <c r="H13" s="26">
        <v>174741</v>
      </c>
      <c r="I13" s="26">
        <v>497</v>
      </c>
      <c r="J13" s="27">
        <v>175238</v>
      </c>
      <c r="K13" s="26">
        <v>190021</v>
      </c>
      <c r="L13" s="26">
        <v>288</v>
      </c>
      <c r="M13" s="27">
        <v>190309</v>
      </c>
      <c r="N13" s="26">
        <v>191402</v>
      </c>
      <c r="O13" s="26">
        <v>577</v>
      </c>
      <c r="P13" s="27">
        <v>191979</v>
      </c>
      <c r="Q13" s="26">
        <v>181033</v>
      </c>
      <c r="R13" s="26">
        <v>355</v>
      </c>
      <c r="S13" s="27">
        <v>181388</v>
      </c>
      <c r="T13" s="28">
        <f t="shared" si="0"/>
        <v>1142583</v>
      </c>
      <c r="U13" s="28">
        <f t="shared" si="0"/>
        <v>3512</v>
      </c>
      <c r="V13" s="29">
        <f t="shared" si="1"/>
        <v>1146095</v>
      </c>
    </row>
    <row r="14" spans="1:22" ht="15">
      <c r="A14" s="21" t="s">
        <v>15</v>
      </c>
      <c r="B14" s="26">
        <v>1371</v>
      </c>
      <c r="C14" s="26">
        <v>0</v>
      </c>
      <c r="D14" s="27">
        <v>1371</v>
      </c>
      <c r="E14" s="26">
        <v>993</v>
      </c>
      <c r="F14" s="26">
        <v>92</v>
      </c>
      <c r="G14" s="27">
        <v>1085</v>
      </c>
      <c r="H14" s="26">
        <v>1037</v>
      </c>
      <c r="I14" s="26">
        <v>29</v>
      </c>
      <c r="J14" s="27">
        <v>1066</v>
      </c>
      <c r="K14" s="26">
        <v>1088</v>
      </c>
      <c r="L14" s="26">
        <v>40</v>
      </c>
      <c r="M14" s="27">
        <v>1128</v>
      </c>
      <c r="N14" s="26">
        <v>2771</v>
      </c>
      <c r="O14" s="26">
        <v>39</v>
      </c>
      <c r="P14" s="27">
        <v>2810</v>
      </c>
      <c r="Q14" s="26">
        <v>1334</v>
      </c>
      <c r="R14" s="26">
        <v>1</v>
      </c>
      <c r="S14" s="27">
        <v>1335</v>
      </c>
      <c r="T14" s="28">
        <f t="shared" si="0"/>
        <v>8594</v>
      </c>
      <c r="U14" s="28">
        <f t="shared" si="0"/>
        <v>201</v>
      </c>
      <c r="V14" s="29">
        <f t="shared" si="1"/>
        <v>8795</v>
      </c>
    </row>
    <row r="15" spans="1:22" ht="45.75" thickBot="1">
      <c r="A15" s="21" t="s">
        <v>29</v>
      </c>
      <c r="B15" s="26">
        <v>10010</v>
      </c>
      <c r="C15" s="26">
        <v>4126</v>
      </c>
      <c r="D15" s="27">
        <v>14136</v>
      </c>
      <c r="E15" s="26">
        <v>9084</v>
      </c>
      <c r="F15" s="26">
        <v>2239</v>
      </c>
      <c r="G15" s="27">
        <v>11323</v>
      </c>
      <c r="H15" s="26">
        <v>10886</v>
      </c>
      <c r="I15" s="26">
        <v>2844</v>
      </c>
      <c r="J15" s="27">
        <v>13730</v>
      </c>
      <c r="K15" s="26">
        <v>10534</v>
      </c>
      <c r="L15" s="26">
        <v>2979</v>
      </c>
      <c r="M15" s="27">
        <v>13513</v>
      </c>
      <c r="N15" s="26">
        <v>9895</v>
      </c>
      <c r="O15" s="26">
        <v>3660</v>
      </c>
      <c r="P15" s="27">
        <v>13555</v>
      </c>
      <c r="Q15" s="26">
        <v>6918</v>
      </c>
      <c r="R15" s="26">
        <v>1735</v>
      </c>
      <c r="S15" s="27">
        <v>8653</v>
      </c>
      <c r="T15" s="28">
        <f>B15+E15+H15+K15+N15+Q15</f>
        <v>57327</v>
      </c>
      <c r="U15" s="28">
        <f t="shared" si="0"/>
        <v>17583</v>
      </c>
      <c r="V15" s="29">
        <f t="shared" si="1"/>
        <v>74910</v>
      </c>
    </row>
    <row r="16" spans="1:22" ht="16.5" thickBot="1" thickTop="1">
      <c r="A16" s="22" t="s">
        <v>10</v>
      </c>
      <c r="B16" s="23">
        <f aca="true" t="shared" si="2" ref="B16:V16">SUM(B7:B15)</f>
        <v>389323</v>
      </c>
      <c r="C16" s="23">
        <f t="shared" si="2"/>
        <v>47254</v>
      </c>
      <c r="D16" s="24">
        <f t="shared" si="2"/>
        <v>436577</v>
      </c>
      <c r="E16" s="23">
        <f t="shared" si="2"/>
        <v>379591</v>
      </c>
      <c r="F16" s="23">
        <f t="shared" si="2"/>
        <v>43626</v>
      </c>
      <c r="G16" s="24">
        <f t="shared" si="2"/>
        <v>423217</v>
      </c>
      <c r="H16" s="23">
        <f t="shared" si="2"/>
        <v>336970</v>
      </c>
      <c r="I16" s="23">
        <f t="shared" si="2"/>
        <v>43422</v>
      </c>
      <c r="J16" s="24">
        <f t="shared" si="2"/>
        <v>380392</v>
      </c>
      <c r="K16" s="23">
        <f t="shared" si="2"/>
        <v>359373</v>
      </c>
      <c r="L16" s="23">
        <f t="shared" si="2"/>
        <v>39654</v>
      </c>
      <c r="M16" s="24">
        <f t="shared" si="2"/>
        <v>399027</v>
      </c>
      <c r="N16" s="23">
        <f>SUM(N7:N15)</f>
        <v>364710</v>
      </c>
      <c r="O16" s="23">
        <f>SUM(O7:O15)</f>
        <v>35886</v>
      </c>
      <c r="P16" s="24">
        <f>SUM(P7:P15)</f>
        <v>400596</v>
      </c>
      <c r="Q16" s="23">
        <f t="shared" si="2"/>
        <v>348318</v>
      </c>
      <c r="R16" s="23">
        <f t="shared" si="2"/>
        <v>26793</v>
      </c>
      <c r="S16" s="24">
        <f t="shared" si="2"/>
        <v>375111</v>
      </c>
      <c r="T16" s="23">
        <f t="shared" si="2"/>
        <v>2178285</v>
      </c>
      <c r="U16" s="23">
        <f t="shared" si="2"/>
        <v>236635</v>
      </c>
      <c r="V16" s="24">
        <f t="shared" si="2"/>
        <v>2414920</v>
      </c>
    </row>
    <row r="18" ht="15">
      <c r="T18" s="25"/>
    </row>
  </sheetData>
  <sheetProtection/>
  <mergeCells count="21">
    <mergeCell ref="N3:P3"/>
    <mergeCell ref="T4:V4"/>
    <mergeCell ref="B5:D5"/>
    <mergeCell ref="E5:G5"/>
    <mergeCell ref="H5:J5"/>
    <mergeCell ref="T3:V3"/>
    <mergeCell ref="B3:D3"/>
    <mergeCell ref="E3:G3"/>
    <mergeCell ref="H3:J3"/>
    <mergeCell ref="K3:M3"/>
    <mergeCell ref="Q3:S3"/>
    <mergeCell ref="K5:M5"/>
    <mergeCell ref="Q5:S5"/>
    <mergeCell ref="N4:P4"/>
    <mergeCell ref="N5:P5"/>
    <mergeCell ref="T5:V5"/>
    <mergeCell ref="B4:D4"/>
    <mergeCell ref="E4:G4"/>
    <mergeCell ref="H4:J4"/>
    <mergeCell ref="K4:M4"/>
    <mergeCell ref="Q4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6"/>
  <sheetViews>
    <sheetView zoomScalePageLayoutView="0" workbookViewId="0" topLeftCell="B2">
      <selection activeCell="T20" sqref="T20"/>
    </sheetView>
  </sheetViews>
  <sheetFormatPr defaultColWidth="9.140625" defaultRowHeight="12.75"/>
  <cols>
    <col min="1" max="1" width="25.7109375" style="13" customWidth="1"/>
    <col min="2" max="19" width="8.7109375" style="13" customWidth="1"/>
    <col min="20" max="22" width="9.7109375" style="13" customWidth="1"/>
    <col min="23" max="52" width="15.00390625" style="13" customWidth="1"/>
    <col min="53" max="16384" width="9.140625" style="13" customWidth="1"/>
  </cols>
  <sheetData>
    <row r="1" ht="99.75" customHeight="1"/>
    <row r="2" ht="24.75" customHeight="1" thickBot="1">
      <c r="A2" s="14" t="s">
        <v>30</v>
      </c>
    </row>
    <row r="3" spans="1:22" ht="15.75" thickTop="1">
      <c r="A3" s="15"/>
      <c r="B3" s="81" t="s">
        <v>24</v>
      </c>
      <c r="C3" s="79"/>
      <c r="D3" s="82"/>
      <c r="E3" s="81" t="s">
        <v>25</v>
      </c>
      <c r="F3" s="79"/>
      <c r="G3" s="82"/>
      <c r="H3" s="81" t="s">
        <v>26</v>
      </c>
      <c r="I3" s="79"/>
      <c r="J3" s="82"/>
      <c r="K3" s="81" t="s">
        <v>27</v>
      </c>
      <c r="L3" s="79"/>
      <c r="M3" s="82"/>
      <c r="N3" s="81" t="s">
        <v>28</v>
      </c>
      <c r="O3" s="79"/>
      <c r="P3" s="79"/>
      <c r="Q3" s="83">
        <v>42339</v>
      </c>
      <c r="R3" s="79"/>
      <c r="S3" s="79"/>
      <c r="T3" s="78" t="str">
        <f>'Maize Prod. p|m Manuf.'!T3:V3</f>
        <v>Progressive: Jul 2015 - Dec 2015</v>
      </c>
      <c r="U3" s="79"/>
      <c r="V3" s="80"/>
    </row>
    <row r="4" spans="1:22" ht="15">
      <c r="A4" s="16"/>
      <c r="B4" s="73" t="s">
        <v>21</v>
      </c>
      <c r="C4" s="74"/>
      <c r="D4" s="75"/>
      <c r="E4" s="73" t="s">
        <v>21</v>
      </c>
      <c r="F4" s="74"/>
      <c r="G4" s="75"/>
      <c r="H4" s="73" t="s">
        <v>21</v>
      </c>
      <c r="I4" s="74"/>
      <c r="J4" s="75"/>
      <c r="K4" s="73" t="s">
        <v>21</v>
      </c>
      <c r="L4" s="74"/>
      <c r="M4" s="75"/>
      <c r="N4" s="73" t="s">
        <v>21</v>
      </c>
      <c r="O4" s="74"/>
      <c r="P4" s="74"/>
      <c r="Q4" s="73" t="s">
        <v>21</v>
      </c>
      <c r="R4" s="74"/>
      <c r="S4" s="74"/>
      <c r="T4" s="76" t="s">
        <v>21</v>
      </c>
      <c r="U4" s="74"/>
      <c r="V4" s="77"/>
    </row>
    <row r="5" spans="1:22" ht="15.75" thickBot="1">
      <c r="A5" s="16"/>
      <c r="B5" s="73" t="s">
        <v>17</v>
      </c>
      <c r="C5" s="74"/>
      <c r="D5" s="75"/>
      <c r="E5" s="73" t="s">
        <v>17</v>
      </c>
      <c r="F5" s="74"/>
      <c r="G5" s="75"/>
      <c r="H5" s="73" t="s">
        <v>17</v>
      </c>
      <c r="I5" s="74"/>
      <c r="J5" s="75"/>
      <c r="K5" s="73" t="s">
        <v>17</v>
      </c>
      <c r="L5" s="74"/>
      <c r="M5" s="75"/>
      <c r="N5" s="73" t="s">
        <v>17</v>
      </c>
      <c r="O5" s="74"/>
      <c r="P5" s="74"/>
      <c r="Q5" s="73" t="s">
        <v>17</v>
      </c>
      <c r="R5" s="74"/>
      <c r="S5" s="74"/>
      <c r="T5" s="76" t="s">
        <v>17</v>
      </c>
      <c r="U5" s="74"/>
      <c r="V5" s="77"/>
    </row>
    <row r="6" spans="1:22" ht="30.75" thickBot="1">
      <c r="A6" s="17"/>
      <c r="B6" s="18" t="s">
        <v>18</v>
      </c>
      <c r="C6" s="19" t="s">
        <v>19</v>
      </c>
      <c r="D6" s="20" t="s">
        <v>20</v>
      </c>
      <c r="E6" s="18" t="s">
        <v>18</v>
      </c>
      <c r="F6" s="19" t="s">
        <v>19</v>
      </c>
      <c r="G6" s="20" t="s">
        <v>20</v>
      </c>
      <c r="H6" s="18" t="s">
        <v>18</v>
      </c>
      <c r="I6" s="19" t="s">
        <v>19</v>
      </c>
      <c r="J6" s="20" t="s">
        <v>20</v>
      </c>
      <c r="K6" s="18" t="s">
        <v>18</v>
      </c>
      <c r="L6" s="19" t="s">
        <v>19</v>
      </c>
      <c r="M6" s="20" t="s">
        <v>20</v>
      </c>
      <c r="N6" s="18" t="s">
        <v>18</v>
      </c>
      <c r="O6" s="19" t="s">
        <v>19</v>
      </c>
      <c r="P6" s="20" t="s">
        <v>20</v>
      </c>
      <c r="Q6" s="18" t="s">
        <v>18</v>
      </c>
      <c r="R6" s="19" t="s">
        <v>19</v>
      </c>
      <c r="S6" s="20" t="s">
        <v>20</v>
      </c>
      <c r="T6" s="18" t="s">
        <v>18</v>
      </c>
      <c r="U6" s="19" t="s">
        <v>19</v>
      </c>
      <c r="V6" s="20" t="s">
        <v>20</v>
      </c>
    </row>
    <row r="7" spans="1:22" ht="15.75" thickTop="1">
      <c r="A7" s="21" t="s">
        <v>3</v>
      </c>
      <c r="B7" s="26">
        <v>352</v>
      </c>
      <c r="C7" s="26">
        <v>0</v>
      </c>
      <c r="D7" s="27">
        <v>352</v>
      </c>
      <c r="E7" s="26">
        <v>0</v>
      </c>
      <c r="F7" s="26">
        <v>744</v>
      </c>
      <c r="G7" s="27">
        <v>744</v>
      </c>
      <c r="H7" s="26">
        <v>0</v>
      </c>
      <c r="I7" s="26">
        <v>171</v>
      </c>
      <c r="J7" s="27">
        <v>171</v>
      </c>
      <c r="K7" s="26">
        <v>0</v>
      </c>
      <c r="L7" s="26">
        <v>0</v>
      </c>
      <c r="M7" s="27">
        <v>0</v>
      </c>
      <c r="N7" s="26">
        <v>0</v>
      </c>
      <c r="O7" s="26">
        <v>0</v>
      </c>
      <c r="P7" s="27">
        <v>0</v>
      </c>
      <c r="Q7" s="26">
        <v>0</v>
      </c>
      <c r="R7" s="26">
        <v>0</v>
      </c>
      <c r="S7" s="27">
        <v>0</v>
      </c>
      <c r="T7" s="28">
        <f>B7+E7+H7+K7+N7+Q7</f>
        <v>352</v>
      </c>
      <c r="U7" s="28">
        <f aca="true" t="shared" si="0" ref="T7:U15">C7+F7+I7+L7+O7+R7</f>
        <v>915</v>
      </c>
      <c r="V7" s="29">
        <f aca="true" t="shared" si="1" ref="V7:V15">SUM(T7:U7)</f>
        <v>1267</v>
      </c>
    </row>
    <row r="8" spans="1:22" ht="15">
      <c r="A8" s="21" t="s">
        <v>5</v>
      </c>
      <c r="B8" s="26">
        <v>0</v>
      </c>
      <c r="C8" s="26">
        <v>0</v>
      </c>
      <c r="D8" s="27">
        <v>0</v>
      </c>
      <c r="E8" s="26">
        <v>0</v>
      </c>
      <c r="F8" s="26">
        <v>0</v>
      </c>
      <c r="G8" s="27">
        <v>0</v>
      </c>
      <c r="H8" s="26">
        <v>0</v>
      </c>
      <c r="I8" s="26">
        <v>0</v>
      </c>
      <c r="J8" s="27">
        <v>0</v>
      </c>
      <c r="K8" s="26">
        <v>0</v>
      </c>
      <c r="L8" s="26">
        <v>0</v>
      </c>
      <c r="M8" s="27">
        <v>0</v>
      </c>
      <c r="N8" s="26">
        <v>0</v>
      </c>
      <c r="O8" s="26">
        <v>0</v>
      </c>
      <c r="P8" s="27">
        <v>0</v>
      </c>
      <c r="Q8" s="26">
        <v>0</v>
      </c>
      <c r="R8" s="26">
        <v>0</v>
      </c>
      <c r="S8" s="27">
        <v>0</v>
      </c>
      <c r="T8" s="28">
        <f t="shared" si="0"/>
        <v>0</v>
      </c>
      <c r="U8" s="28">
        <f t="shared" si="0"/>
        <v>0</v>
      </c>
      <c r="V8" s="29">
        <f t="shared" si="1"/>
        <v>0</v>
      </c>
    </row>
    <row r="9" spans="1:22" ht="15">
      <c r="A9" s="21" t="s">
        <v>7</v>
      </c>
      <c r="B9" s="26">
        <v>32</v>
      </c>
      <c r="C9" s="26">
        <v>0</v>
      </c>
      <c r="D9" s="27">
        <v>32</v>
      </c>
      <c r="E9" s="26">
        <v>0</v>
      </c>
      <c r="F9" s="26">
        <v>0</v>
      </c>
      <c r="G9" s="27">
        <v>0</v>
      </c>
      <c r="H9" s="26">
        <v>0</v>
      </c>
      <c r="I9" s="26">
        <v>0</v>
      </c>
      <c r="J9" s="27">
        <v>0</v>
      </c>
      <c r="K9" s="26">
        <v>0</v>
      </c>
      <c r="L9" s="26">
        <v>0</v>
      </c>
      <c r="M9" s="27">
        <v>0</v>
      </c>
      <c r="N9" s="26">
        <v>0</v>
      </c>
      <c r="O9" s="26">
        <v>0</v>
      </c>
      <c r="P9" s="27">
        <v>0</v>
      </c>
      <c r="Q9" s="26">
        <v>0</v>
      </c>
      <c r="R9" s="26">
        <v>0</v>
      </c>
      <c r="S9" s="27">
        <v>0</v>
      </c>
      <c r="T9" s="28">
        <f t="shared" si="0"/>
        <v>32</v>
      </c>
      <c r="U9" s="28">
        <f t="shared" si="0"/>
        <v>0</v>
      </c>
      <c r="V9" s="29">
        <f t="shared" si="1"/>
        <v>32</v>
      </c>
    </row>
    <row r="10" spans="1:22" ht="15">
      <c r="A10" s="21" t="s">
        <v>11</v>
      </c>
      <c r="B10" s="26">
        <v>0</v>
      </c>
      <c r="C10" s="26">
        <v>0</v>
      </c>
      <c r="D10" s="27">
        <v>0</v>
      </c>
      <c r="E10" s="26">
        <v>0</v>
      </c>
      <c r="F10" s="26">
        <v>0</v>
      </c>
      <c r="G10" s="27">
        <v>0</v>
      </c>
      <c r="H10" s="26">
        <v>0</v>
      </c>
      <c r="I10" s="26">
        <v>0</v>
      </c>
      <c r="J10" s="27">
        <v>0</v>
      </c>
      <c r="K10" s="26">
        <v>0</v>
      </c>
      <c r="L10" s="26">
        <v>0</v>
      </c>
      <c r="M10" s="27">
        <v>0</v>
      </c>
      <c r="N10" s="26">
        <v>0</v>
      </c>
      <c r="O10" s="26">
        <v>0</v>
      </c>
      <c r="P10" s="27">
        <v>0</v>
      </c>
      <c r="Q10" s="26">
        <v>0</v>
      </c>
      <c r="R10" s="26">
        <v>0</v>
      </c>
      <c r="S10" s="27">
        <v>0</v>
      </c>
      <c r="T10" s="28">
        <f t="shared" si="0"/>
        <v>0</v>
      </c>
      <c r="U10" s="28">
        <f t="shared" si="0"/>
        <v>0</v>
      </c>
      <c r="V10" s="29">
        <f t="shared" si="1"/>
        <v>0</v>
      </c>
    </row>
    <row r="11" spans="1:22" ht="15">
      <c r="A11" s="21" t="s">
        <v>12</v>
      </c>
      <c r="B11" s="26">
        <v>0</v>
      </c>
      <c r="C11" s="26">
        <v>0</v>
      </c>
      <c r="D11" s="27">
        <v>0</v>
      </c>
      <c r="E11" s="26">
        <v>0</v>
      </c>
      <c r="F11" s="26">
        <v>0</v>
      </c>
      <c r="G11" s="27">
        <v>0</v>
      </c>
      <c r="H11" s="26">
        <v>0</v>
      </c>
      <c r="I11" s="26">
        <v>0</v>
      </c>
      <c r="J11" s="27">
        <v>0</v>
      </c>
      <c r="K11" s="26">
        <v>0</v>
      </c>
      <c r="L11" s="26">
        <v>0</v>
      </c>
      <c r="M11" s="27">
        <v>0</v>
      </c>
      <c r="N11" s="26">
        <v>0</v>
      </c>
      <c r="O11" s="26">
        <v>0</v>
      </c>
      <c r="P11" s="27">
        <v>0</v>
      </c>
      <c r="Q11" s="26">
        <v>0</v>
      </c>
      <c r="R11" s="26">
        <v>0</v>
      </c>
      <c r="S11" s="27">
        <v>0</v>
      </c>
      <c r="T11" s="28">
        <f t="shared" si="0"/>
        <v>0</v>
      </c>
      <c r="U11" s="28">
        <f t="shared" si="0"/>
        <v>0</v>
      </c>
      <c r="V11" s="29">
        <f t="shared" si="1"/>
        <v>0</v>
      </c>
    </row>
    <row r="12" spans="1:22" ht="15">
      <c r="A12" s="21" t="s">
        <v>13</v>
      </c>
      <c r="B12" s="26">
        <v>396</v>
      </c>
      <c r="C12" s="26">
        <v>0</v>
      </c>
      <c r="D12" s="27">
        <v>396</v>
      </c>
      <c r="E12" s="26">
        <v>481</v>
      </c>
      <c r="F12" s="26">
        <v>0</v>
      </c>
      <c r="G12" s="27">
        <v>481</v>
      </c>
      <c r="H12" s="26">
        <v>449</v>
      </c>
      <c r="I12" s="26">
        <v>0</v>
      </c>
      <c r="J12" s="27">
        <v>449</v>
      </c>
      <c r="K12" s="26">
        <v>327</v>
      </c>
      <c r="L12" s="26">
        <v>0</v>
      </c>
      <c r="M12" s="27">
        <v>327</v>
      </c>
      <c r="N12" s="26">
        <v>560</v>
      </c>
      <c r="O12" s="26">
        <v>0</v>
      </c>
      <c r="P12" s="27">
        <v>560</v>
      </c>
      <c r="Q12" s="26">
        <v>738</v>
      </c>
      <c r="R12" s="26">
        <v>0</v>
      </c>
      <c r="S12" s="27">
        <v>738</v>
      </c>
      <c r="T12" s="28">
        <f>B12+E12+H12+K12+N12+Q12</f>
        <v>2951</v>
      </c>
      <c r="U12" s="28">
        <f t="shared" si="0"/>
        <v>0</v>
      </c>
      <c r="V12" s="29">
        <f t="shared" si="1"/>
        <v>2951</v>
      </c>
    </row>
    <row r="13" spans="1:22" ht="15">
      <c r="A13" s="21" t="s">
        <v>14</v>
      </c>
      <c r="B13" s="26">
        <v>0</v>
      </c>
      <c r="C13" s="26">
        <v>0</v>
      </c>
      <c r="D13" s="27">
        <v>0</v>
      </c>
      <c r="E13" s="26">
        <v>0</v>
      </c>
      <c r="F13" s="26">
        <v>0</v>
      </c>
      <c r="G13" s="27">
        <v>0</v>
      </c>
      <c r="H13" s="26">
        <v>0</v>
      </c>
      <c r="I13" s="26">
        <v>0</v>
      </c>
      <c r="J13" s="27">
        <v>0</v>
      </c>
      <c r="K13" s="26">
        <v>0</v>
      </c>
      <c r="L13" s="26">
        <v>0</v>
      </c>
      <c r="M13" s="27">
        <v>0</v>
      </c>
      <c r="N13" s="26">
        <v>0</v>
      </c>
      <c r="O13" s="26">
        <v>0</v>
      </c>
      <c r="P13" s="27">
        <v>0</v>
      </c>
      <c r="Q13" s="26">
        <v>0</v>
      </c>
      <c r="R13" s="26">
        <v>0</v>
      </c>
      <c r="S13" s="27">
        <v>0</v>
      </c>
      <c r="T13" s="28">
        <f t="shared" si="0"/>
        <v>0</v>
      </c>
      <c r="U13" s="28">
        <f t="shared" si="0"/>
        <v>0</v>
      </c>
      <c r="V13" s="29">
        <f t="shared" si="1"/>
        <v>0</v>
      </c>
    </row>
    <row r="14" spans="1:22" ht="15">
      <c r="A14" s="21" t="s">
        <v>15</v>
      </c>
      <c r="B14" s="26">
        <v>0</v>
      </c>
      <c r="C14" s="26">
        <v>0</v>
      </c>
      <c r="D14" s="27">
        <v>0</v>
      </c>
      <c r="E14" s="26">
        <v>0</v>
      </c>
      <c r="F14" s="26">
        <v>0</v>
      </c>
      <c r="G14" s="27">
        <v>0</v>
      </c>
      <c r="H14" s="26">
        <v>0</v>
      </c>
      <c r="I14" s="26">
        <v>0</v>
      </c>
      <c r="J14" s="27">
        <v>0</v>
      </c>
      <c r="K14" s="26">
        <v>0</v>
      </c>
      <c r="L14" s="26">
        <v>0</v>
      </c>
      <c r="M14" s="27">
        <v>0</v>
      </c>
      <c r="N14" s="26">
        <v>0</v>
      </c>
      <c r="O14" s="26">
        <v>0</v>
      </c>
      <c r="P14" s="27">
        <v>0</v>
      </c>
      <c r="Q14" s="26">
        <v>0</v>
      </c>
      <c r="R14" s="26">
        <v>0</v>
      </c>
      <c r="S14" s="27">
        <v>0</v>
      </c>
      <c r="T14" s="28">
        <f t="shared" si="0"/>
        <v>0</v>
      </c>
      <c r="U14" s="28">
        <f t="shared" si="0"/>
        <v>0</v>
      </c>
      <c r="V14" s="29">
        <f t="shared" si="1"/>
        <v>0</v>
      </c>
    </row>
    <row r="15" spans="1:22" ht="45.75" thickBot="1">
      <c r="A15" s="21" t="s">
        <v>29</v>
      </c>
      <c r="B15" s="26">
        <v>0</v>
      </c>
      <c r="C15" s="26">
        <v>0</v>
      </c>
      <c r="D15" s="27">
        <v>0</v>
      </c>
      <c r="E15" s="26">
        <v>0</v>
      </c>
      <c r="F15" s="26">
        <v>0</v>
      </c>
      <c r="G15" s="27">
        <v>0</v>
      </c>
      <c r="H15" s="26">
        <v>0</v>
      </c>
      <c r="I15" s="26">
        <v>0</v>
      </c>
      <c r="J15" s="27">
        <v>0</v>
      </c>
      <c r="K15" s="26">
        <v>0</v>
      </c>
      <c r="L15" s="26">
        <v>0</v>
      </c>
      <c r="M15" s="27">
        <v>0</v>
      </c>
      <c r="N15" s="26">
        <v>0</v>
      </c>
      <c r="O15" s="26">
        <v>0</v>
      </c>
      <c r="P15" s="27">
        <v>0</v>
      </c>
      <c r="Q15" s="26">
        <v>0</v>
      </c>
      <c r="R15" s="26">
        <v>0</v>
      </c>
      <c r="S15" s="27">
        <v>0</v>
      </c>
      <c r="T15" s="28">
        <f t="shared" si="0"/>
        <v>0</v>
      </c>
      <c r="U15" s="28">
        <f t="shared" si="0"/>
        <v>0</v>
      </c>
      <c r="V15" s="29">
        <f t="shared" si="1"/>
        <v>0</v>
      </c>
    </row>
    <row r="16" spans="1:22" ht="16.5" thickBot="1" thickTop="1">
      <c r="A16" s="22" t="s">
        <v>10</v>
      </c>
      <c r="B16" s="23">
        <f aca="true" t="shared" si="2" ref="B16:V16">SUM(B7:B15)</f>
        <v>780</v>
      </c>
      <c r="C16" s="23">
        <f t="shared" si="2"/>
        <v>0</v>
      </c>
      <c r="D16" s="24">
        <f t="shared" si="2"/>
        <v>780</v>
      </c>
      <c r="E16" s="23">
        <f t="shared" si="2"/>
        <v>481</v>
      </c>
      <c r="F16" s="23">
        <f t="shared" si="2"/>
        <v>744</v>
      </c>
      <c r="G16" s="24">
        <f t="shared" si="2"/>
        <v>1225</v>
      </c>
      <c r="H16" s="23">
        <f t="shared" si="2"/>
        <v>449</v>
      </c>
      <c r="I16" s="23">
        <f t="shared" si="2"/>
        <v>171</v>
      </c>
      <c r="J16" s="24">
        <f t="shared" si="2"/>
        <v>620</v>
      </c>
      <c r="K16" s="23">
        <f t="shared" si="2"/>
        <v>327</v>
      </c>
      <c r="L16" s="23">
        <f t="shared" si="2"/>
        <v>0</v>
      </c>
      <c r="M16" s="24">
        <f t="shared" si="2"/>
        <v>327</v>
      </c>
      <c r="N16" s="23">
        <f>SUM(N7:N15)</f>
        <v>560</v>
      </c>
      <c r="O16" s="23">
        <f>SUM(O7:O15)</f>
        <v>0</v>
      </c>
      <c r="P16" s="24">
        <f>SUM(P7:P15)</f>
        <v>560</v>
      </c>
      <c r="Q16" s="23">
        <f t="shared" si="2"/>
        <v>738</v>
      </c>
      <c r="R16" s="23">
        <f t="shared" si="2"/>
        <v>0</v>
      </c>
      <c r="S16" s="24">
        <f t="shared" si="2"/>
        <v>738</v>
      </c>
      <c r="T16" s="23">
        <f>SUM(T7:T15)</f>
        <v>3335</v>
      </c>
      <c r="U16" s="23">
        <f t="shared" si="2"/>
        <v>915</v>
      </c>
      <c r="V16" s="24">
        <f t="shared" si="2"/>
        <v>4250</v>
      </c>
    </row>
  </sheetData>
  <sheetProtection/>
  <mergeCells count="21">
    <mergeCell ref="B5:D5"/>
    <mergeCell ref="E5:G5"/>
    <mergeCell ref="H5:J5"/>
    <mergeCell ref="B3:D3"/>
    <mergeCell ref="E3:G3"/>
    <mergeCell ref="H3:J3"/>
    <mergeCell ref="K3:M3"/>
    <mergeCell ref="Q3:S3"/>
    <mergeCell ref="T5:V5"/>
    <mergeCell ref="B4:D4"/>
    <mergeCell ref="E4:G4"/>
    <mergeCell ref="H4:J4"/>
    <mergeCell ref="K4:M4"/>
    <mergeCell ref="N3:P3"/>
    <mergeCell ref="K5:M5"/>
    <mergeCell ref="Q5:S5"/>
    <mergeCell ref="N4:P4"/>
    <mergeCell ref="N5:P5"/>
    <mergeCell ref="T3:V3"/>
    <mergeCell ref="Q4:S4"/>
    <mergeCell ref="T4:V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6"/>
  <sheetViews>
    <sheetView zoomScalePageLayoutView="0" workbookViewId="0" topLeftCell="B2">
      <selection activeCell="D15" sqref="D15"/>
    </sheetView>
  </sheetViews>
  <sheetFormatPr defaultColWidth="9.140625" defaultRowHeight="12.75"/>
  <cols>
    <col min="1" max="1" width="25.7109375" style="13" customWidth="1"/>
    <col min="2" max="19" width="8.7109375" style="13" customWidth="1"/>
    <col min="20" max="20" width="9.57421875" style="13" customWidth="1"/>
    <col min="21" max="21" width="9.7109375" style="13" customWidth="1"/>
    <col min="22" max="22" width="9.8515625" style="13" customWidth="1"/>
    <col min="23" max="52" width="15.00390625" style="13" customWidth="1"/>
    <col min="53" max="16384" width="9.140625" style="13" customWidth="1"/>
  </cols>
  <sheetData>
    <row r="1" ht="99.75" customHeight="1"/>
    <row r="2" ht="24.75" customHeight="1" thickBot="1">
      <c r="A2" s="14" t="s">
        <v>31</v>
      </c>
    </row>
    <row r="3" spans="1:22" ht="15.75" thickTop="1">
      <c r="A3" s="15"/>
      <c r="B3" s="81" t="s">
        <v>24</v>
      </c>
      <c r="C3" s="79"/>
      <c r="D3" s="82"/>
      <c r="E3" s="81" t="s">
        <v>25</v>
      </c>
      <c r="F3" s="79"/>
      <c r="G3" s="82"/>
      <c r="H3" s="81" t="s">
        <v>26</v>
      </c>
      <c r="I3" s="79"/>
      <c r="J3" s="82"/>
      <c r="K3" s="81" t="s">
        <v>27</v>
      </c>
      <c r="L3" s="79"/>
      <c r="M3" s="82"/>
      <c r="N3" s="81" t="s">
        <v>28</v>
      </c>
      <c r="O3" s="79"/>
      <c r="P3" s="79"/>
      <c r="Q3" s="83">
        <v>42339</v>
      </c>
      <c r="R3" s="79"/>
      <c r="S3" s="79"/>
      <c r="T3" s="84" t="str">
        <f>'Maize Prod. p|m Manuf.'!T3:V3</f>
        <v>Progressive: Jul 2015 - Dec 2015</v>
      </c>
      <c r="U3" s="85"/>
      <c r="V3" s="86"/>
    </row>
    <row r="4" spans="1:22" ht="15">
      <c r="A4" s="16"/>
      <c r="B4" s="73" t="s">
        <v>22</v>
      </c>
      <c r="C4" s="74"/>
      <c r="D4" s="75"/>
      <c r="E4" s="73" t="s">
        <v>22</v>
      </c>
      <c r="F4" s="74"/>
      <c r="G4" s="75"/>
      <c r="H4" s="73" t="s">
        <v>22</v>
      </c>
      <c r="I4" s="74"/>
      <c r="J4" s="75"/>
      <c r="K4" s="73" t="s">
        <v>22</v>
      </c>
      <c r="L4" s="74"/>
      <c r="M4" s="75"/>
      <c r="N4" s="73" t="s">
        <v>22</v>
      </c>
      <c r="O4" s="74"/>
      <c r="P4" s="74"/>
      <c r="Q4" s="73" t="s">
        <v>22</v>
      </c>
      <c r="R4" s="74"/>
      <c r="S4" s="74"/>
      <c r="T4" s="76" t="s">
        <v>22</v>
      </c>
      <c r="U4" s="74"/>
      <c r="V4" s="77"/>
    </row>
    <row r="5" spans="1:22" ht="15.75" thickBot="1">
      <c r="A5" s="16"/>
      <c r="B5" s="73" t="s">
        <v>17</v>
      </c>
      <c r="C5" s="74"/>
      <c r="D5" s="75"/>
      <c r="E5" s="73" t="s">
        <v>17</v>
      </c>
      <c r="F5" s="74"/>
      <c r="G5" s="75"/>
      <c r="H5" s="73" t="s">
        <v>17</v>
      </c>
      <c r="I5" s="74"/>
      <c r="J5" s="75"/>
      <c r="K5" s="73" t="s">
        <v>17</v>
      </c>
      <c r="L5" s="74"/>
      <c r="M5" s="75"/>
      <c r="N5" s="73" t="s">
        <v>17</v>
      </c>
      <c r="O5" s="74"/>
      <c r="P5" s="74"/>
      <c r="Q5" s="73" t="s">
        <v>17</v>
      </c>
      <c r="R5" s="74"/>
      <c r="S5" s="74"/>
      <c r="T5" s="76" t="s">
        <v>17</v>
      </c>
      <c r="U5" s="74"/>
      <c r="V5" s="77"/>
    </row>
    <row r="6" spans="1:22" ht="30.75" thickBot="1">
      <c r="A6" s="17"/>
      <c r="B6" s="18" t="s">
        <v>18</v>
      </c>
      <c r="C6" s="19" t="s">
        <v>19</v>
      </c>
      <c r="D6" s="20" t="s">
        <v>20</v>
      </c>
      <c r="E6" s="18" t="s">
        <v>18</v>
      </c>
      <c r="F6" s="19" t="s">
        <v>19</v>
      </c>
      <c r="G6" s="20" t="s">
        <v>20</v>
      </c>
      <c r="H6" s="18" t="s">
        <v>18</v>
      </c>
      <c r="I6" s="19" t="s">
        <v>19</v>
      </c>
      <c r="J6" s="20" t="s">
        <v>20</v>
      </c>
      <c r="K6" s="18" t="s">
        <v>18</v>
      </c>
      <c r="L6" s="19" t="s">
        <v>19</v>
      </c>
      <c r="M6" s="20" t="s">
        <v>20</v>
      </c>
      <c r="N6" s="18" t="s">
        <v>18</v>
      </c>
      <c r="O6" s="19" t="s">
        <v>19</v>
      </c>
      <c r="P6" s="20" t="s">
        <v>20</v>
      </c>
      <c r="Q6" s="18" t="s">
        <v>18</v>
      </c>
      <c r="R6" s="19" t="s">
        <v>19</v>
      </c>
      <c r="S6" s="20" t="s">
        <v>20</v>
      </c>
      <c r="T6" s="18" t="s">
        <v>18</v>
      </c>
      <c r="U6" s="19" t="s">
        <v>19</v>
      </c>
      <c r="V6" s="20" t="s">
        <v>20</v>
      </c>
    </row>
    <row r="7" spans="1:22" ht="15.75" thickTop="1">
      <c r="A7" s="21" t="s">
        <v>3</v>
      </c>
      <c r="B7" s="26">
        <v>0</v>
      </c>
      <c r="C7" s="26">
        <v>0</v>
      </c>
      <c r="D7" s="27">
        <v>0</v>
      </c>
      <c r="E7" s="26">
        <v>0</v>
      </c>
      <c r="F7" s="26">
        <v>0</v>
      </c>
      <c r="G7" s="27">
        <v>0</v>
      </c>
      <c r="H7" s="26">
        <v>8</v>
      </c>
      <c r="I7" s="26">
        <v>0</v>
      </c>
      <c r="J7" s="27">
        <v>8</v>
      </c>
      <c r="K7" s="26">
        <v>14</v>
      </c>
      <c r="L7" s="26">
        <v>0</v>
      </c>
      <c r="M7" s="27">
        <v>14</v>
      </c>
      <c r="N7" s="26">
        <v>7</v>
      </c>
      <c r="O7" s="26">
        <v>0</v>
      </c>
      <c r="P7" s="27">
        <v>7</v>
      </c>
      <c r="Q7" s="26">
        <v>12</v>
      </c>
      <c r="R7" s="26">
        <v>0</v>
      </c>
      <c r="S7" s="27">
        <v>12</v>
      </c>
      <c r="T7" s="28">
        <f aca="true" t="shared" si="0" ref="T7:U15">B7+E7+H7+K7+N7+Q7</f>
        <v>41</v>
      </c>
      <c r="U7" s="28">
        <f t="shared" si="0"/>
        <v>0</v>
      </c>
      <c r="V7" s="29">
        <f aca="true" t="shared" si="1" ref="V7:V15">SUM(T7:U7)</f>
        <v>41</v>
      </c>
    </row>
    <row r="8" spans="1:22" ht="15">
      <c r="A8" s="21" t="s">
        <v>5</v>
      </c>
      <c r="B8" s="26">
        <v>0</v>
      </c>
      <c r="C8" s="26">
        <v>203</v>
      </c>
      <c r="D8" s="27">
        <v>203</v>
      </c>
      <c r="E8" s="26">
        <v>0</v>
      </c>
      <c r="F8" s="26">
        <v>0</v>
      </c>
      <c r="G8" s="27">
        <v>0</v>
      </c>
      <c r="H8" s="26">
        <v>0</v>
      </c>
      <c r="I8" s="26">
        <v>0</v>
      </c>
      <c r="J8" s="27">
        <v>0</v>
      </c>
      <c r="K8" s="26">
        <v>0</v>
      </c>
      <c r="L8" s="26">
        <v>0</v>
      </c>
      <c r="M8" s="27">
        <v>0</v>
      </c>
      <c r="N8" s="26">
        <v>0</v>
      </c>
      <c r="O8" s="26">
        <v>0</v>
      </c>
      <c r="P8" s="27">
        <v>0</v>
      </c>
      <c r="Q8" s="26">
        <v>0</v>
      </c>
      <c r="R8" s="26">
        <v>0</v>
      </c>
      <c r="S8" s="27">
        <v>0</v>
      </c>
      <c r="T8" s="28">
        <f t="shared" si="0"/>
        <v>0</v>
      </c>
      <c r="U8" s="28">
        <f t="shared" si="0"/>
        <v>203</v>
      </c>
      <c r="V8" s="29">
        <f t="shared" si="1"/>
        <v>203</v>
      </c>
    </row>
    <row r="9" spans="1:22" ht="15">
      <c r="A9" s="21" t="s">
        <v>7</v>
      </c>
      <c r="B9" s="26">
        <v>31</v>
      </c>
      <c r="C9" s="26">
        <v>1508</v>
      </c>
      <c r="D9" s="27">
        <v>1539</v>
      </c>
      <c r="E9" s="26">
        <v>0</v>
      </c>
      <c r="F9" s="26">
        <v>710</v>
      </c>
      <c r="G9" s="27">
        <v>710</v>
      </c>
      <c r="H9" s="26">
        <v>0</v>
      </c>
      <c r="I9" s="26">
        <v>1767</v>
      </c>
      <c r="J9" s="27">
        <v>1767</v>
      </c>
      <c r="K9" s="26">
        <v>0</v>
      </c>
      <c r="L9" s="26">
        <v>1098</v>
      </c>
      <c r="M9" s="27">
        <v>1098</v>
      </c>
      <c r="N9" s="26">
        <v>0</v>
      </c>
      <c r="O9" s="26">
        <v>618</v>
      </c>
      <c r="P9" s="27">
        <v>618</v>
      </c>
      <c r="Q9" s="26">
        <v>0</v>
      </c>
      <c r="R9" s="26">
        <v>879</v>
      </c>
      <c r="S9" s="27">
        <v>879</v>
      </c>
      <c r="T9" s="28">
        <f t="shared" si="0"/>
        <v>31</v>
      </c>
      <c r="U9" s="28">
        <f t="shared" si="0"/>
        <v>6580</v>
      </c>
      <c r="V9" s="29">
        <f t="shared" si="1"/>
        <v>6611</v>
      </c>
    </row>
    <row r="10" spans="1:22" ht="15">
      <c r="A10" s="21" t="s">
        <v>11</v>
      </c>
      <c r="B10" s="26">
        <v>259</v>
      </c>
      <c r="C10" s="26">
        <v>0</v>
      </c>
      <c r="D10" s="27">
        <v>259</v>
      </c>
      <c r="E10" s="26">
        <v>50</v>
      </c>
      <c r="F10" s="26">
        <v>0</v>
      </c>
      <c r="G10" s="27">
        <v>50</v>
      </c>
      <c r="H10" s="26">
        <v>101</v>
      </c>
      <c r="I10" s="26">
        <v>0</v>
      </c>
      <c r="J10" s="27">
        <v>101</v>
      </c>
      <c r="K10" s="26">
        <v>114</v>
      </c>
      <c r="L10" s="26">
        <v>0</v>
      </c>
      <c r="M10" s="27">
        <v>114</v>
      </c>
      <c r="N10" s="26">
        <v>143</v>
      </c>
      <c r="O10" s="26">
        <v>0</v>
      </c>
      <c r="P10" s="27">
        <v>143</v>
      </c>
      <c r="Q10" s="26">
        <v>487</v>
      </c>
      <c r="R10" s="26">
        <v>0</v>
      </c>
      <c r="S10" s="27">
        <v>487</v>
      </c>
      <c r="T10" s="28">
        <f t="shared" si="0"/>
        <v>1154</v>
      </c>
      <c r="U10" s="28">
        <f t="shared" si="0"/>
        <v>0</v>
      </c>
      <c r="V10" s="29">
        <f t="shared" si="1"/>
        <v>1154</v>
      </c>
    </row>
    <row r="11" spans="1:22" ht="15">
      <c r="A11" s="21" t="s">
        <v>12</v>
      </c>
      <c r="B11" s="26">
        <v>579</v>
      </c>
      <c r="C11" s="26">
        <v>1680</v>
      </c>
      <c r="D11" s="27">
        <v>2259</v>
      </c>
      <c r="E11" s="26">
        <v>635</v>
      </c>
      <c r="F11" s="26">
        <v>1080</v>
      </c>
      <c r="G11" s="27">
        <v>1715</v>
      </c>
      <c r="H11" s="26">
        <v>605</v>
      </c>
      <c r="I11" s="26">
        <v>360</v>
      </c>
      <c r="J11" s="27">
        <v>965</v>
      </c>
      <c r="K11" s="26">
        <v>765</v>
      </c>
      <c r="L11" s="26">
        <v>1080</v>
      </c>
      <c r="M11" s="27">
        <v>1845</v>
      </c>
      <c r="N11" s="26">
        <v>34</v>
      </c>
      <c r="O11" s="26">
        <v>720</v>
      </c>
      <c r="P11" s="27">
        <v>754</v>
      </c>
      <c r="Q11" s="26">
        <v>51</v>
      </c>
      <c r="R11" s="26">
        <v>1080</v>
      </c>
      <c r="S11" s="27">
        <v>1131</v>
      </c>
      <c r="T11" s="28">
        <f t="shared" si="0"/>
        <v>2669</v>
      </c>
      <c r="U11" s="28">
        <f t="shared" si="0"/>
        <v>6000</v>
      </c>
      <c r="V11" s="29">
        <f t="shared" si="1"/>
        <v>8669</v>
      </c>
    </row>
    <row r="12" spans="1:22" ht="15">
      <c r="A12" s="21" t="s">
        <v>13</v>
      </c>
      <c r="B12" s="26">
        <v>2818</v>
      </c>
      <c r="C12" s="26">
        <v>0</v>
      </c>
      <c r="D12" s="27">
        <v>2818</v>
      </c>
      <c r="E12" s="26">
        <v>1553</v>
      </c>
      <c r="F12" s="26">
        <v>0</v>
      </c>
      <c r="G12" s="27">
        <v>1553</v>
      </c>
      <c r="H12" s="26">
        <v>1619</v>
      </c>
      <c r="I12" s="26">
        <v>0</v>
      </c>
      <c r="J12" s="27">
        <v>1619</v>
      </c>
      <c r="K12" s="26">
        <v>2688</v>
      </c>
      <c r="L12" s="26">
        <v>0</v>
      </c>
      <c r="M12" s="27">
        <v>2688</v>
      </c>
      <c r="N12" s="26">
        <v>2164</v>
      </c>
      <c r="O12" s="26">
        <v>0</v>
      </c>
      <c r="P12" s="27">
        <v>2164</v>
      </c>
      <c r="Q12" s="26">
        <v>2791</v>
      </c>
      <c r="R12" s="26">
        <v>0</v>
      </c>
      <c r="S12" s="27">
        <v>2791</v>
      </c>
      <c r="T12" s="28">
        <f t="shared" si="0"/>
        <v>13633</v>
      </c>
      <c r="U12" s="28">
        <f t="shared" si="0"/>
        <v>0</v>
      </c>
      <c r="V12" s="29">
        <f t="shared" si="1"/>
        <v>13633</v>
      </c>
    </row>
    <row r="13" spans="1:22" ht="15">
      <c r="A13" s="21" t="s">
        <v>14</v>
      </c>
      <c r="B13" s="26">
        <v>615</v>
      </c>
      <c r="C13" s="26">
        <v>0</v>
      </c>
      <c r="D13" s="27">
        <v>615</v>
      </c>
      <c r="E13" s="26">
        <v>548</v>
      </c>
      <c r="F13" s="26">
        <v>0</v>
      </c>
      <c r="G13" s="27">
        <v>548</v>
      </c>
      <c r="H13" s="26">
        <v>687</v>
      </c>
      <c r="I13" s="26">
        <v>0</v>
      </c>
      <c r="J13" s="27">
        <v>687</v>
      </c>
      <c r="K13" s="26">
        <v>765</v>
      </c>
      <c r="L13" s="26">
        <v>0</v>
      </c>
      <c r="M13" s="27">
        <v>765</v>
      </c>
      <c r="N13" s="26">
        <v>1519</v>
      </c>
      <c r="O13" s="26">
        <v>0</v>
      </c>
      <c r="P13" s="27">
        <v>1519</v>
      </c>
      <c r="Q13" s="26">
        <v>660</v>
      </c>
      <c r="R13" s="26">
        <v>0</v>
      </c>
      <c r="S13" s="27">
        <v>660</v>
      </c>
      <c r="T13" s="28">
        <f t="shared" si="0"/>
        <v>4794</v>
      </c>
      <c r="U13" s="28">
        <f t="shared" si="0"/>
        <v>0</v>
      </c>
      <c r="V13" s="29">
        <f t="shared" si="1"/>
        <v>4794</v>
      </c>
    </row>
    <row r="14" spans="1:22" ht="15">
      <c r="A14" s="21" t="s">
        <v>15</v>
      </c>
      <c r="B14" s="26">
        <v>6</v>
      </c>
      <c r="C14" s="26">
        <v>0</v>
      </c>
      <c r="D14" s="27">
        <v>6</v>
      </c>
      <c r="E14" s="26">
        <v>0</v>
      </c>
      <c r="F14" s="26">
        <v>0</v>
      </c>
      <c r="G14" s="27">
        <v>0</v>
      </c>
      <c r="H14" s="26">
        <v>0</v>
      </c>
      <c r="I14" s="26">
        <v>0</v>
      </c>
      <c r="J14" s="27">
        <v>0</v>
      </c>
      <c r="K14" s="26">
        <v>0</v>
      </c>
      <c r="L14" s="26">
        <v>0</v>
      </c>
      <c r="M14" s="27">
        <v>0</v>
      </c>
      <c r="N14" s="26">
        <v>0</v>
      </c>
      <c r="O14" s="26">
        <v>0</v>
      </c>
      <c r="P14" s="27">
        <v>0</v>
      </c>
      <c r="Q14" s="26">
        <v>0</v>
      </c>
      <c r="R14" s="26">
        <v>0</v>
      </c>
      <c r="S14" s="27">
        <v>0</v>
      </c>
      <c r="T14" s="28">
        <f t="shared" si="0"/>
        <v>6</v>
      </c>
      <c r="U14" s="28">
        <f t="shared" si="0"/>
        <v>0</v>
      </c>
      <c r="V14" s="29">
        <f t="shared" si="1"/>
        <v>6</v>
      </c>
    </row>
    <row r="15" spans="1:22" ht="45.75" thickBot="1">
      <c r="A15" s="21" t="s">
        <v>29</v>
      </c>
      <c r="B15" s="26">
        <v>36</v>
      </c>
      <c r="C15" s="26">
        <v>0</v>
      </c>
      <c r="D15" s="27">
        <v>36</v>
      </c>
      <c r="E15" s="26">
        <v>4</v>
      </c>
      <c r="F15" s="26">
        <v>4</v>
      </c>
      <c r="G15" s="27">
        <v>8</v>
      </c>
      <c r="H15" s="26">
        <v>3</v>
      </c>
      <c r="I15" s="26">
        <v>0</v>
      </c>
      <c r="J15" s="27">
        <v>3</v>
      </c>
      <c r="K15" s="26">
        <v>5</v>
      </c>
      <c r="L15" s="26">
        <v>0</v>
      </c>
      <c r="M15" s="27">
        <v>5</v>
      </c>
      <c r="N15" s="26">
        <v>7</v>
      </c>
      <c r="O15" s="26">
        <v>0</v>
      </c>
      <c r="P15" s="27">
        <v>7</v>
      </c>
      <c r="Q15" s="26">
        <v>0</v>
      </c>
      <c r="R15" s="26">
        <v>0</v>
      </c>
      <c r="S15" s="27">
        <v>0</v>
      </c>
      <c r="T15" s="28">
        <f t="shared" si="0"/>
        <v>55</v>
      </c>
      <c r="U15" s="28">
        <f t="shared" si="0"/>
        <v>4</v>
      </c>
      <c r="V15" s="29">
        <f t="shared" si="1"/>
        <v>59</v>
      </c>
    </row>
    <row r="16" spans="1:22" ht="16.5" thickBot="1" thickTop="1">
      <c r="A16" s="22" t="s">
        <v>10</v>
      </c>
      <c r="B16" s="23">
        <f aca="true" t="shared" si="2" ref="B16:V16">SUM(B7:B15)</f>
        <v>4344</v>
      </c>
      <c r="C16" s="23">
        <f t="shared" si="2"/>
        <v>3391</v>
      </c>
      <c r="D16" s="24">
        <f t="shared" si="2"/>
        <v>7735</v>
      </c>
      <c r="E16" s="23">
        <f t="shared" si="2"/>
        <v>2790</v>
      </c>
      <c r="F16" s="23">
        <f t="shared" si="2"/>
        <v>1794</v>
      </c>
      <c r="G16" s="24">
        <f t="shared" si="2"/>
        <v>4584</v>
      </c>
      <c r="H16" s="23">
        <f t="shared" si="2"/>
        <v>3023</v>
      </c>
      <c r="I16" s="23">
        <f t="shared" si="2"/>
        <v>2127</v>
      </c>
      <c r="J16" s="24">
        <f t="shared" si="2"/>
        <v>5150</v>
      </c>
      <c r="K16" s="23">
        <f t="shared" si="2"/>
        <v>4351</v>
      </c>
      <c r="L16" s="23">
        <f t="shared" si="2"/>
        <v>2178</v>
      </c>
      <c r="M16" s="24">
        <f t="shared" si="2"/>
        <v>6529</v>
      </c>
      <c r="N16" s="23">
        <f>SUM(N7:N15)</f>
        <v>3874</v>
      </c>
      <c r="O16" s="23">
        <f>SUM(O7:O15)</f>
        <v>1338</v>
      </c>
      <c r="P16" s="24">
        <f>SUM(P7:P15)</f>
        <v>5212</v>
      </c>
      <c r="Q16" s="23">
        <f t="shared" si="2"/>
        <v>4001</v>
      </c>
      <c r="R16" s="23">
        <f t="shared" si="2"/>
        <v>1959</v>
      </c>
      <c r="S16" s="24">
        <f t="shared" si="2"/>
        <v>5960</v>
      </c>
      <c r="T16" s="23">
        <f t="shared" si="2"/>
        <v>22383</v>
      </c>
      <c r="U16" s="23">
        <f t="shared" si="2"/>
        <v>12787</v>
      </c>
      <c r="V16" s="24">
        <f t="shared" si="2"/>
        <v>35170</v>
      </c>
    </row>
  </sheetData>
  <sheetProtection/>
  <mergeCells count="21">
    <mergeCell ref="B5:D5"/>
    <mergeCell ref="E5:G5"/>
    <mergeCell ref="H5:J5"/>
    <mergeCell ref="B3:D3"/>
    <mergeCell ref="E3:G3"/>
    <mergeCell ref="H3:J3"/>
    <mergeCell ref="K3:M3"/>
    <mergeCell ref="Q3:S3"/>
    <mergeCell ref="T5:V5"/>
    <mergeCell ref="B4:D4"/>
    <mergeCell ref="E4:G4"/>
    <mergeCell ref="H4:J4"/>
    <mergeCell ref="K4:M4"/>
    <mergeCell ref="N3:P3"/>
    <mergeCell ref="K5:M5"/>
    <mergeCell ref="Q5:S5"/>
    <mergeCell ref="N4:P4"/>
    <mergeCell ref="N5:P5"/>
    <mergeCell ref="T3:V3"/>
    <mergeCell ref="Q4:S4"/>
    <mergeCell ref="T4:V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B2:L42"/>
  <sheetViews>
    <sheetView zoomScalePageLayoutView="0" workbookViewId="0" topLeftCell="A20">
      <selection activeCell="K46" sqref="K46"/>
    </sheetView>
  </sheetViews>
  <sheetFormatPr defaultColWidth="9.140625" defaultRowHeight="12.75"/>
  <cols>
    <col min="1" max="1" width="9.140625" style="4" customWidth="1"/>
    <col min="2" max="2" width="5.57421875" style="4" customWidth="1"/>
    <col min="3" max="3" width="21.7109375" style="4" customWidth="1"/>
    <col min="4" max="4" width="12.28125" style="4" customWidth="1"/>
    <col min="5" max="5" width="13.00390625" style="4" customWidth="1"/>
    <col min="6" max="6" width="14.421875" style="4" customWidth="1"/>
    <col min="7" max="7" width="12.140625" style="4" customWidth="1"/>
    <col min="8" max="8" width="5.421875" style="4" customWidth="1"/>
    <col min="9" max="9" width="9.140625" style="4" customWidth="1"/>
    <col min="10" max="10" width="12.140625" style="4" customWidth="1"/>
    <col min="11" max="11" width="15.28125" style="4" customWidth="1"/>
    <col min="12" max="12" width="15.421875" style="4" customWidth="1"/>
    <col min="13" max="16384" width="9.140625" style="4" customWidth="1"/>
  </cols>
  <sheetData>
    <row r="2" spans="3:12" ht="12.75">
      <c r="C2" s="1"/>
      <c r="D2" s="2"/>
      <c r="E2" s="2"/>
      <c r="F2" s="3"/>
      <c r="G2" s="3"/>
      <c r="H2" s="3"/>
      <c r="I2" s="3"/>
      <c r="J2" s="3"/>
      <c r="K2" s="3"/>
      <c r="L2" s="3"/>
    </row>
    <row r="3" spans="3:12" ht="13.5" thickBot="1">
      <c r="C3" s="5" t="s">
        <v>0</v>
      </c>
      <c r="D3" s="3"/>
      <c r="E3" s="3"/>
      <c r="F3" s="3"/>
      <c r="G3" s="3"/>
      <c r="H3" s="3"/>
      <c r="I3" s="3"/>
      <c r="J3" s="5" t="s">
        <v>1</v>
      </c>
      <c r="K3" s="3"/>
      <c r="L3" s="3"/>
    </row>
    <row r="4" spans="3:12" ht="12.75">
      <c r="C4" s="6" t="s">
        <v>2</v>
      </c>
      <c r="D4" s="7">
        <f>'Maize Prod. p|m Manuf.'!T13</f>
        <v>1142583</v>
      </c>
      <c r="E4" s="31"/>
      <c r="F4" s="3"/>
      <c r="G4" s="3"/>
      <c r="H4" s="8"/>
      <c r="I4" s="3"/>
      <c r="J4" s="6" t="s">
        <v>3</v>
      </c>
      <c r="K4" s="7"/>
      <c r="L4" s="7">
        <f>'Maize Prod. p|m Manuf.'!U7</f>
        <v>74884</v>
      </c>
    </row>
    <row r="5" spans="3:12" ht="12.75">
      <c r="C5" s="9" t="s">
        <v>4</v>
      </c>
      <c r="D5" s="10">
        <f>'Maize Prod. p|m Manuf.'!T12</f>
        <v>233634</v>
      </c>
      <c r="E5" s="31"/>
      <c r="F5" s="3"/>
      <c r="G5" s="3"/>
      <c r="H5" s="8"/>
      <c r="I5" s="3"/>
      <c r="J5" s="9" t="s">
        <v>5</v>
      </c>
      <c r="K5" s="10"/>
      <c r="L5" s="10">
        <f>'Maize Prod. p|m Manuf.'!U8</f>
        <v>6295</v>
      </c>
    </row>
    <row r="6" spans="3:12" ht="12.75">
      <c r="C6" s="9"/>
      <c r="D6" s="10"/>
      <c r="E6" s="31"/>
      <c r="F6" s="3"/>
      <c r="G6" s="3"/>
      <c r="H6" s="3"/>
      <c r="I6" s="3"/>
      <c r="J6" s="9" t="s">
        <v>7</v>
      </c>
      <c r="K6" s="10"/>
      <c r="L6" s="10">
        <f>'Maize Prod. p|m Manuf.'!U9</f>
        <v>107031</v>
      </c>
    </row>
    <row r="7" spans="3:12" ht="12.75">
      <c r="C7" s="9"/>
      <c r="D7" s="10"/>
      <c r="E7" s="31"/>
      <c r="F7" s="3"/>
      <c r="G7" s="3"/>
      <c r="H7" s="3"/>
      <c r="I7" s="3"/>
      <c r="J7" s="9" t="s">
        <v>6</v>
      </c>
      <c r="K7" s="10"/>
      <c r="L7" s="10">
        <f>'Maize Prod. p|m Manuf.'!U11</f>
        <v>13611</v>
      </c>
    </row>
    <row r="8" spans="3:12" ht="13.5" thickBot="1">
      <c r="C8" s="9" t="s">
        <v>8</v>
      </c>
      <c r="D8" s="10">
        <f>D10-D4-D5-D6-D7</f>
        <v>802068</v>
      </c>
      <c r="E8" s="31"/>
      <c r="F8" s="3"/>
      <c r="G8" s="3"/>
      <c r="H8" s="3"/>
      <c r="I8" s="3"/>
      <c r="J8" s="9" t="s">
        <v>8</v>
      </c>
      <c r="K8" s="10"/>
      <c r="L8" s="10">
        <f>L10-L4-L5-L6-L7</f>
        <v>34814</v>
      </c>
    </row>
    <row r="9" spans="3:12" ht="13.5" thickBot="1">
      <c r="C9" s="11" t="s">
        <v>33</v>
      </c>
      <c r="D9" s="12">
        <f>'Maize Prod. p|m Manuf.'!T7</f>
        <v>637754</v>
      </c>
      <c r="E9" s="31"/>
      <c r="F9" s="3"/>
      <c r="G9" s="3"/>
      <c r="H9" s="3"/>
      <c r="I9" s="3"/>
      <c r="J9" s="9"/>
      <c r="K9" s="10"/>
      <c r="L9" s="10"/>
    </row>
    <row r="10" spans="3:12" ht="13.5" thickBot="1">
      <c r="C10" s="11" t="s">
        <v>34</v>
      </c>
      <c r="D10" s="12">
        <f>'Maize Prod. p|m Manuf.'!T16</f>
        <v>2178285</v>
      </c>
      <c r="E10" s="31"/>
      <c r="F10" s="2"/>
      <c r="G10" s="3"/>
      <c r="H10" s="3"/>
      <c r="I10" s="3"/>
      <c r="J10" s="11" t="s">
        <v>10</v>
      </c>
      <c r="K10" s="12"/>
      <c r="L10" s="12">
        <f>'Maize Prod. p|m Manuf.'!U16</f>
        <v>236635</v>
      </c>
    </row>
    <row r="11" spans="3:5" ht="13.5" thickBot="1">
      <c r="C11" s="11" t="s">
        <v>35</v>
      </c>
      <c r="D11" s="30">
        <f>D10-D9</f>
        <v>1540531</v>
      </c>
      <c r="E11" s="32"/>
    </row>
    <row r="13" ht="13.5" thickBot="1">
      <c r="C13" s="4" t="s">
        <v>1</v>
      </c>
    </row>
    <row r="14" spans="3:5" ht="12.75">
      <c r="C14" s="6" t="s">
        <v>2</v>
      </c>
      <c r="D14" s="7">
        <f>'Maize Prod. p|m Manuf.'!C13</f>
        <v>1483</v>
      </c>
      <c r="E14" s="31"/>
    </row>
    <row r="15" spans="3:5" ht="12.75">
      <c r="C15" s="9" t="s">
        <v>4</v>
      </c>
      <c r="D15" s="10">
        <f>'Maize Prod. p|m Manuf.'!C12</f>
        <v>522</v>
      </c>
      <c r="E15" s="31"/>
    </row>
    <row r="16" spans="3:5" ht="12.75">
      <c r="C16" s="9"/>
      <c r="D16" s="10"/>
      <c r="E16" s="31"/>
    </row>
    <row r="17" spans="3:5" ht="12.75">
      <c r="C17" s="9"/>
      <c r="D17" s="10"/>
      <c r="E17" s="31"/>
    </row>
    <row r="18" spans="3:5" ht="13.5" thickBot="1">
      <c r="C18" s="9" t="s">
        <v>8</v>
      </c>
      <c r="D18" s="10">
        <f>D19-D14-D15-D16-D17</f>
        <v>234630</v>
      </c>
      <c r="E18" s="31"/>
    </row>
    <row r="19" spans="3:5" ht="13.5" thickBot="1">
      <c r="C19" s="11" t="s">
        <v>9</v>
      </c>
      <c r="D19" s="12">
        <f>'Maize Prod. p|m Manuf.'!U16</f>
        <v>236635</v>
      </c>
      <c r="E19" s="31"/>
    </row>
    <row r="21" ht="13.5" thickBot="1"/>
    <row r="22" spans="2:8" ht="13.5" thickBot="1">
      <c r="B22" s="33"/>
      <c r="C22" s="55"/>
      <c r="D22" s="55"/>
      <c r="E22" s="55"/>
      <c r="F22" s="55"/>
      <c r="G22" s="55"/>
      <c r="H22" s="34"/>
    </row>
    <row r="23" spans="2:12" ht="13.5" thickBot="1">
      <c r="B23" s="56"/>
      <c r="C23" s="44"/>
      <c r="D23" s="87" t="s">
        <v>18</v>
      </c>
      <c r="E23" s="88"/>
      <c r="F23" s="87" t="s">
        <v>19</v>
      </c>
      <c r="G23" s="88"/>
      <c r="H23" s="57"/>
      <c r="J23" s="1"/>
      <c r="K23" s="72" t="s">
        <v>44</v>
      </c>
      <c r="L23" s="69" t="s">
        <v>45</v>
      </c>
    </row>
    <row r="24" spans="2:12" ht="12.75">
      <c r="B24" s="56"/>
      <c r="C24" s="39" t="s">
        <v>3</v>
      </c>
      <c r="D24" s="45">
        <f>'Maize Prod. p|m Manuf.'!T7</f>
        <v>637754</v>
      </c>
      <c r="E24" s="46">
        <f>D24</f>
        <v>637754</v>
      </c>
      <c r="F24" s="45">
        <f>'Maize Prod. p|m Manuf.'!U7</f>
        <v>74884</v>
      </c>
      <c r="G24" s="46">
        <f>F24</f>
        <v>74884</v>
      </c>
      <c r="H24" s="57"/>
      <c r="J24" s="67" t="s">
        <v>4</v>
      </c>
      <c r="K24" s="68">
        <f>D29</f>
        <v>233634</v>
      </c>
      <c r="L24" s="68">
        <f>F29</f>
        <v>7344</v>
      </c>
    </row>
    <row r="25" spans="2:12" ht="12.75">
      <c r="B25" s="56"/>
      <c r="C25" s="40" t="s">
        <v>5</v>
      </c>
      <c r="D25" s="47">
        <f>'Maize Prod. p|m Manuf.'!T8</f>
        <v>5496</v>
      </c>
      <c r="E25" s="48"/>
      <c r="F25" s="47">
        <f>'Maize Prod. p|m Manuf.'!U8</f>
        <v>6295</v>
      </c>
      <c r="G25" s="48"/>
      <c r="H25" s="57"/>
      <c r="J25" s="41" t="s">
        <v>2</v>
      </c>
      <c r="K25" s="64">
        <f>D30</f>
        <v>1142583</v>
      </c>
      <c r="L25" s="64">
        <f>F30</f>
        <v>3512</v>
      </c>
    </row>
    <row r="26" spans="2:12" ht="13.5" thickBot="1">
      <c r="B26" s="56"/>
      <c r="C26" s="40" t="s">
        <v>7</v>
      </c>
      <c r="D26" s="47">
        <f>'Maize Prod. p|m Manuf.'!T9</f>
        <v>18198</v>
      </c>
      <c r="E26" s="48"/>
      <c r="F26" s="47">
        <f>'Maize Prod. p|m Manuf.'!U9</f>
        <v>107031</v>
      </c>
      <c r="G26" s="48"/>
      <c r="H26" s="57"/>
      <c r="J26" s="41" t="s">
        <v>43</v>
      </c>
      <c r="K26" s="65">
        <f>D28+D31</f>
        <v>23080</v>
      </c>
      <c r="L26" s="65">
        <f>F28+F31</f>
        <v>13812</v>
      </c>
    </row>
    <row r="27" spans="2:12" ht="13.5" thickBot="1">
      <c r="B27" s="56"/>
      <c r="C27" s="40" t="s">
        <v>11</v>
      </c>
      <c r="D27" s="47">
        <f>'Maize Prod. p|m Manuf.'!T10</f>
        <v>60213</v>
      </c>
      <c r="E27" s="48">
        <f>SUM(D25:D27)</f>
        <v>83907</v>
      </c>
      <c r="F27" s="47">
        <f>'Maize Prod. p|m Manuf.'!U10</f>
        <v>6174</v>
      </c>
      <c r="G27" s="48">
        <f>SUM(F25:F27)</f>
        <v>119500</v>
      </c>
      <c r="H27" s="57"/>
      <c r="J27" s="43"/>
      <c r="K27" s="66">
        <f>SUM(K23:K26)</f>
        <v>1399297</v>
      </c>
      <c r="L27" s="30">
        <f>SUM(L23:L26)</f>
        <v>24668</v>
      </c>
    </row>
    <row r="28" spans="2:8" ht="12.75">
      <c r="B28" s="56"/>
      <c r="C28" s="41" t="s">
        <v>12</v>
      </c>
      <c r="D28" s="49">
        <f>'Maize Prod. p|m Manuf.'!T11</f>
        <v>14486</v>
      </c>
      <c r="E28" s="50"/>
      <c r="F28" s="49">
        <f>'Maize Prod. p|m Manuf.'!U11</f>
        <v>13611</v>
      </c>
      <c r="G28" s="50"/>
      <c r="H28" s="57"/>
    </row>
    <row r="29" spans="2:8" ht="12.75">
      <c r="B29" s="56"/>
      <c r="C29" s="41" t="s">
        <v>13</v>
      </c>
      <c r="D29" s="49">
        <f>'Maize Prod. p|m Manuf.'!T12</f>
        <v>233634</v>
      </c>
      <c r="E29" s="50"/>
      <c r="F29" s="49">
        <f>'Maize Prod. p|m Manuf.'!U12</f>
        <v>7344</v>
      </c>
      <c r="G29" s="50"/>
      <c r="H29" s="57"/>
    </row>
    <row r="30" spans="2:10" ht="12.75">
      <c r="B30" s="56"/>
      <c r="C30" s="41" t="s">
        <v>14</v>
      </c>
      <c r="D30" s="49">
        <f>'Maize Prod. p|m Manuf.'!T13</f>
        <v>1142583</v>
      </c>
      <c r="E30" s="50"/>
      <c r="F30" s="49">
        <f>'Maize Prod. p|m Manuf.'!U13</f>
        <v>3512</v>
      </c>
      <c r="G30" s="50"/>
      <c r="H30" s="57"/>
      <c r="J30" s="4" t="s">
        <v>42</v>
      </c>
    </row>
    <row r="31" spans="2:8" ht="12.75">
      <c r="B31" s="56"/>
      <c r="C31" s="41" t="s">
        <v>15</v>
      </c>
      <c r="D31" s="49">
        <f>'Maize Prod. p|m Manuf.'!T14</f>
        <v>8594</v>
      </c>
      <c r="E31" s="50">
        <f>SUM(D28:D31)</f>
        <v>1399297</v>
      </c>
      <c r="F31" s="49">
        <f>'Maize Prod. p|m Manuf.'!U14</f>
        <v>201</v>
      </c>
      <c r="G31" s="50">
        <f>SUM(F28:F31)</f>
        <v>24668</v>
      </c>
      <c r="H31" s="57"/>
    </row>
    <row r="32" spans="2:8" ht="12.75">
      <c r="B32" s="56"/>
      <c r="C32" s="42" t="s">
        <v>29</v>
      </c>
      <c r="D32" s="51">
        <f>'Maize Prod. p|m Manuf.'!T15</f>
        <v>57327</v>
      </c>
      <c r="E32" s="52">
        <f>D32</f>
        <v>57327</v>
      </c>
      <c r="F32" s="51">
        <f>'Maize Prod. p|m Manuf.'!U15</f>
        <v>17583</v>
      </c>
      <c r="G32" s="52">
        <f>F32</f>
        <v>17583</v>
      </c>
      <c r="H32" s="57"/>
    </row>
    <row r="33" spans="2:8" ht="13.5" thickBot="1">
      <c r="B33" s="56"/>
      <c r="C33" s="43" t="s">
        <v>10</v>
      </c>
      <c r="D33" s="53">
        <f>'Maize Prod. p|m Manuf.'!T16</f>
        <v>2178285</v>
      </c>
      <c r="E33" s="54">
        <f>SUM(E24:E32)</f>
        <v>2178285</v>
      </c>
      <c r="F33" s="53">
        <f>'Maize Prod. p|m Manuf.'!U16</f>
        <v>236635</v>
      </c>
      <c r="G33" s="54">
        <f>SUM(G24:G32)</f>
        <v>236635</v>
      </c>
      <c r="H33" s="57"/>
    </row>
    <row r="34" spans="2:8" ht="12.75">
      <c r="B34" s="56"/>
      <c r="C34" s="58"/>
      <c r="D34" s="32"/>
      <c r="E34" s="32"/>
      <c r="F34" s="32"/>
      <c r="G34" s="32"/>
      <c r="H34" s="57"/>
    </row>
    <row r="35" spans="2:8" ht="13.5" thickBot="1">
      <c r="B35" s="56"/>
      <c r="C35" s="58"/>
      <c r="D35" s="32"/>
      <c r="E35" s="32"/>
      <c r="F35" s="32"/>
      <c r="G35" s="32"/>
      <c r="H35" s="57"/>
    </row>
    <row r="36" spans="2:12" ht="13.5" thickBot="1">
      <c r="B36" s="56"/>
      <c r="C36" s="33"/>
      <c r="D36" s="71" t="s">
        <v>37</v>
      </c>
      <c r="E36" s="63" t="s">
        <v>38</v>
      </c>
      <c r="F36" s="32"/>
      <c r="G36" s="32"/>
      <c r="H36" s="57"/>
      <c r="J36" s="58"/>
      <c r="K36" s="61"/>
      <c r="L36" s="61"/>
    </row>
    <row r="37" spans="2:8" ht="12.75">
      <c r="B37" s="56"/>
      <c r="C37" s="35" t="s">
        <v>3</v>
      </c>
      <c r="D37" s="60">
        <f>E24</f>
        <v>637754</v>
      </c>
      <c r="E37" s="68">
        <f>G24</f>
        <v>74884</v>
      </c>
      <c r="F37" s="32"/>
      <c r="G37" s="32"/>
      <c r="H37" s="57"/>
    </row>
    <row r="38" spans="2:8" ht="12.75">
      <c r="B38" s="56"/>
      <c r="C38" s="36" t="s">
        <v>36</v>
      </c>
      <c r="D38" s="70">
        <f>E27</f>
        <v>83907</v>
      </c>
      <c r="E38" s="64">
        <f>G27</f>
        <v>119500</v>
      </c>
      <c r="F38" s="32"/>
      <c r="G38" s="32"/>
      <c r="H38" s="57"/>
    </row>
    <row r="39" spans="2:8" ht="12.75">
      <c r="B39" s="56"/>
      <c r="C39" s="37" t="s">
        <v>46</v>
      </c>
      <c r="D39" s="70">
        <f>E31</f>
        <v>1399297</v>
      </c>
      <c r="E39" s="64">
        <f>G31</f>
        <v>24668</v>
      </c>
      <c r="F39" s="32"/>
      <c r="G39" s="32"/>
      <c r="H39" s="57"/>
    </row>
    <row r="40" spans="2:8" ht="13.5" thickBot="1">
      <c r="B40" s="56"/>
      <c r="C40" s="62" t="s">
        <v>41</v>
      </c>
      <c r="D40" s="53">
        <f>E32</f>
        <v>57327</v>
      </c>
      <c r="E40" s="65">
        <f>G32</f>
        <v>17583</v>
      </c>
      <c r="F40" s="32"/>
      <c r="G40" s="32"/>
      <c r="H40" s="57"/>
    </row>
    <row r="41" spans="2:8" ht="13.5" thickBot="1">
      <c r="B41" s="56"/>
      <c r="C41" s="58"/>
      <c r="D41" s="66">
        <f>SUM(D37:D40)</f>
        <v>2178285</v>
      </c>
      <c r="E41" s="30">
        <f>SUM(E37:E40)</f>
        <v>236635</v>
      </c>
      <c r="F41" s="32"/>
      <c r="G41" s="91" t="s">
        <v>39</v>
      </c>
      <c r="H41" s="92"/>
    </row>
    <row r="42" spans="2:8" ht="13.5" thickBot="1">
      <c r="B42" s="38"/>
      <c r="C42" s="59"/>
      <c r="D42" s="59"/>
      <c r="E42" s="59"/>
      <c r="F42" s="59"/>
      <c r="G42" s="89" t="s">
        <v>40</v>
      </c>
      <c r="H42" s="90"/>
    </row>
  </sheetData>
  <sheetProtection password="C758" sheet="1" objects="1" scenarios="1"/>
  <mergeCells count="4">
    <mergeCell ref="D23:E23"/>
    <mergeCell ref="F23:G23"/>
    <mergeCell ref="G42:H42"/>
    <mergeCell ref="G41:H4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Sanet Flynn</dc:creator>
  <cp:keywords/>
  <dc:description/>
  <cp:lastModifiedBy>Lynette Steyn</cp:lastModifiedBy>
  <cp:lastPrinted>2016-02-08T09:41:56Z</cp:lastPrinted>
  <dcterms:created xsi:type="dcterms:W3CDTF">2016-01-26T06:38:56Z</dcterms:created>
  <dcterms:modified xsi:type="dcterms:W3CDTF">2016-02-09T09:34:46Z</dcterms:modified>
  <cp:category/>
  <cp:version/>
  <cp:contentType/>
  <cp:contentStatus/>
</cp:coreProperties>
</file>