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mielies" sheetId="1" r:id="rId1"/>
  </sheets>
  <definedNames/>
  <calcPr fullCalcOnLoad="1"/>
</workbook>
</file>

<file path=xl/sharedStrings.xml><?xml version="1.0" encoding="utf-8"?>
<sst xmlns="http://schemas.openxmlformats.org/spreadsheetml/2006/main" count="209" uniqueCount="134">
  <si>
    <t>Progressive/Progressief</t>
  </si>
  <si>
    <t>White</t>
  </si>
  <si>
    <t>Yellow</t>
  </si>
  <si>
    <t>Total</t>
  </si>
  <si>
    <t>Wit</t>
  </si>
  <si>
    <t>Geel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</si>
  <si>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</si>
  <si>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</si>
  <si>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</si>
  <si>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</si>
  <si>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</si>
  <si>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</si>
  <si>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Gristing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</si>
  <si>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</si>
  <si>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</si>
  <si>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</si>
  <si>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</si>
  <si>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</si>
  <si>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</si>
  <si>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</si>
  <si>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</si>
  <si>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</si>
  <si>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(h) Imports destined for exports not included in the above information</t>
  </si>
  <si>
    <t>(h) Invoere bestem vir uitvoere nie ingesluit in inligting hierbo nie</t>
  </si>
  <si>
    <t>Opening Stock</t>
  </si>
  <si>
    <t>Beginvoorraad</t>
  </si>
  <si>
    <t>Imported</t>
  </si>
  <si>
    <t>Ingevoer</t>
  </si>
  <si>
    <t>African countries</t>
  </si>
  <si>
    <t>Whole maize</t>
  </si>
  <si>
    <t>Harbours</t>
  </si>
  <si>
    <t>Afrika Lande</t>
  </si>
  <si>
    <t>Grensposte</t>
  </si>
  <si>
    <t>Hawens</t>
  </si>
  <si>
    <t>Maize equivalent./Mielie ekwivalent.</t>
  </si>
  <si>
    <t xml:space="preserve">        White/Wit</t>
  </si>
  <si>
    <t xml:space="preserve">       Yellow/Geel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</si>
  <si>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</si>
  <si>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</si>
  <si>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</si>
  <si>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</si>
  <si>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</si>
  <si>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</si>
  <si>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</si>
  <si>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 dispatches(+)/receipts(-)</t>
  </si>
  <si>
    <t>Netto versendings(+)/ontvangstes(-)</t>
  </si>
  <si>
    <t>Uitgevoer - Heelmielies</t>
  </si>
  <si>
    <t>Processed for the local market:</t>
  </si>
  <si>
    <t>Verwerk vir die binnelandse mark:</t>
  </si>
  <si>
    <t>Heelmielies</t>
  </si>
  <si>
    <t>Klandisiemaal</t>
  </si>
  <si>
    <t>Exported - Whole maize</t>
  </si>
  <si>
    <t>(i)</t>
  </si>
  <si>
    <t>(ii)</t>
  </si>
  <si>
    <t>Eindvoorraad</t>
  </si>
  <si>
    <t>(g) Voorraad geberg by: (4)</t>
  </si>
  <si>
    <t>Lewerings direk vanaf plase (i)</t>
  </si>
  <si>
    <t>Products (ii)</t>
  </si>
  <si>
    <t>Deliveries directly from farms (i)</t>
  </si>
  <si>
    <t>Produkte (ii)</t>
  </si>
  <si>
    <t>(d) RSA Uitvoere (3)</t>
  </si>
  <si>
    <t xml:space="preserve">(g) Stock stored at: (4)   </t>
  </si>
  <si>
    <t>Closing stock</t>
  </si>
  <si>
    <t>(d) RSA Exports (3)</t>
  </si>
  <si>
    <t xml:space="preserve">Uitgevoer - Produkte </t>
  </si>
  <si>
    <t>Exported - Products</t>
  </si>
  <si>
    <t>MAIZE / MIELIES</t>
  </si>
  <si>
    <t>Mar/Mrt 2006</t>
  </si>
  <si>
    <t>Surplus(-)/Deficit(+)</t>
  </si>
  <si>
    <t>Surplus(-)/Tekort(+)</t>
  </si>
  <si>
    <t>Voorraad surplus(-)/tekort(+)</t>
  </si>
  <si>
    <t>Stock surplus(-)/deficit(+)</t>
  </si>
  <si>
    <t xml:space="preserve">Monthly announcement of information / Maandelikse bekendmaking van inligting (1) </t>
  </si>
  <si>
    <t>Includes a portion of the production of developing sector - the balance will not necessarily be included here./Ingesluit 'n deel van die opkomende sektor - die balans sal nie noodwendig hier ingesluit word nie.</t>
  </si>
  <si>
    <t xml:space="preserve">Producer deliveries directly from farms./Produsentelewerings direk vanaf plase. </t>
  </si>
  <si>
    <t>Storers and traders</t>
  </si>
  <si>
    <t>Opbergers en handelaars</t>
  </si>
  <si>
    <t>May/Mei 2006</t>
  </si>
  <si>
    <t xml:space="preserve"> Jun 2006</t>
  </si>
  <si>
    <t xml:space="preserve"> Jul 2006</t>
  </si>
  <si>
    <t xml:space="preserve"> Aug 2006</t>
  </si>
  <si>
    <t xml:space="preserve"> Sep 2006</t>
  </si>
  <si>
    <t>Oct/Okt 2006</t>
  </si>
  <si>
    <t xml:space="preserve"> Nov 2006</t>
  </si>
  <si>
    <t>Dec/Des 2006</t>
  </si>
  <si>
    <t xml:space="preserve"> Jan 2007</t>
  </si>
  <si>
    <t xml:space="preserve"> Feb 2007</t>
  </si>
  <si>
    <t>Mar/Mrt 2007</t>
  </si>
  <si>
    <t xml:space="preserve"> Apr 2007</t>
  </si>
  <si>
    <t>1 May/Mei 2006</t>
  </si>
  <si>
    <t>1 Jun 2006</t>
  </si>
  <si>
    <t>1 Jul 2006</t>
  </si>
  <si>
    <t>1 Aug 2006</t>
  </si>
  <si>
    <t>1 Sep 2006</t>
  </si>
  <si>
    <t>1 Oct/Okt 2006</t>
  </si>
  <si>
    <t>1 Nov 2006</t>
  </si>
  <si>
    <t>1 Dec/Des 2006</t>
  </si>
  <si>
    <t>1 Jan 2007</t>
  </si>
  <si>
    <t>1 Feb 2007</t>
  </si>
  <si>
    <t>1 Mar/Mrt 2007</t>
  </si>
  <si>
    <t>1 Apr 2007</t>
  </si>
  <si>
    <t>Apr 2006</t>
  </si>
  <si>
    <t>31 May/Mei 2006</t>
  </si>
  <si>
    <t>30 Jun 2006</t>
  </si>
  <si>
    <t>31 Jul 2006</t>
  </si>
  <si>
    <t>31 Aug 2006</t>
  </si>
  <si>
    <t>30 Sep 2006</t>
  </si>
  <si>
    <t>31 Oct/Okt 2006</t>
  </si>
  <si>
    <t>30 Nov 2006</t>
  </si>
  <si>
    <t>31 Dec/Des 2006</t>
  </si>
  <si>
    <t>31 Jan 2007</t>
  </si>
  <si>
    <t>28 Feb 2007</t>
  </si>
  <si>
    <t>31 Mar/Mrt 2007</t>
  </si>
  <si>
    <t>30 Apr 2007</t>
  </si>
  <si>
    <t>23 427</t>
  </si>
  <si>
    <t>17 844</t>
  </si>
  <si>
    <t>24 466</t>
  </si>
  <si>
    <t>25 400</t>
  </si>
  <si>
    <t>(iii)</t>
  </si>
  <si>
    <t>Bio-fuel</t>
  </si>
  <si>
    <t>Biobrandstof</t>
  </si>
  <si>
    <t>Animal feed/Industrial</t>
  </si>
  <si>
    <t>Dierevoer/Natmaal</t>
  </si>
  <si>
    <t>Human consumption (iii)</t>
  </si>
  <si>
    <t>Menslike verbruik (iii)</t>
  </si>
  <si>
    <t xml:space="preserve">Other countries </t>
  </si>
  <si>
    <t>Ander Lande</t>
  </si>
  <si>
    <t>Processed for drinkable alcohol included./Verwerk vir drinkbare alkohol ingesluit.</t>
  </si>
  <si>
    <t xml:space="preserve">2006/07 Year (May - Apr) FINAL / 2006/07 Jaar FINAAL (Mei - Apr) (2) </t>
  </si>
  <si>
    <t>May/Mei 2006 - Apr 2007</t>
  </si>
  <si>
    <t>Prog. May/Mei 2006 - Apr 2007</t>
  </si>
  <si>
    <t>SMB-062007</t>
  </si>
  <si>
    <t>2 315 104</t>
  </si>
  <si>
    <t>4 392 724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</si>
</sst>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 indent="3"/>
    </xf>
    <xf numFmtId="0" fontId="4" fillId="0" borderId="0" xfId="0" applyFont="1" applyBorder="1" applyAlignment="1">
      <alignment horizontal="left" wrapText="1" indent="3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 indent="3"/>
    </xf>
    <xf numFmtId="0" fontId="4" fillId="0" borderId="8" xfId="0" applyFont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left" wrapText="1" indent="3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3"/>
    </xf>
    <xf numFmtId="0" fontId="4" fillId="0" borderId="0" xfId="0" applyFont="1" applyAlignment="1">
      <alignment horizontal="right" wrapText="1"/>
    </xf>
    <xf numFmtId="0" fontId="4" fillId="0" borderId="15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3"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" fontId="4" fillId="0" borderId="0" xfId="0" applyNumberFormat="1" applyFont="1" applyFill="1" applyAlignment="1" quotePrefix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/>
    </xf>
    <xf numFmtId="49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49" fontId="4" fillId="0" borderId="16" xfId="0" applyNumberFormat="1" applyFont="1" applyBorder="1" applyAlignment="1" applyProtection="1">
      <alignment vertical="justify"/>
      <protection locked="0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right" wrapText="1"/>
    </xf>
    <xf numFmtId="0" fontId="4" fillId="2" borderId="18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20" xfId="0" applyFont="1" applyBorder="1" applyAlignment="1">
      <alignment horizontal="right" wrapText="1"/>
    </xf>
    <xf numFmtId="0" fontId="4" fillId="2" borderId="20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8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 quotePrefix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5" fontId="4" fillId="0" borderId="5" xfId="0" applyNumberFormat="1" applyFont="1" applyBorder="1" applyAlignment="1" quotePrefix="1">
      <alignment horizontal="center" wrapText="1"/>
    </xf>
    <xf numFmtId="0" fontId="4" fillId="0" borderId="14" xfId="0" applyFont="1" applyBorder="1" applyAlignment="1" quotePrefix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 quotePrefix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2</xdr:col>
      <xdr:colOff>1647825</xdr:colOff>
      <xdr:row>5</xdr:row>
      <xdr:rowOff>57150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90525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1"/>
  <sheetViews>
    <sheetView showGridLines="0" tabSelected="1" workbookViewId="0" topLeftCell="A1">
      <selection activeCell="D2" sqref="D2:AP2"/>
    </sheetView>
  </sheetViews>
  <sheetFormatPr defaultColWidth="9.140625" defaultRowHeight="12.75"/>
  <cols>
    <col min="1" max="2" width="2.7109375" style="1" customWidth="1"/>
    <col min="3" max="3" width="32.7109375" style="1" customWidth="1"/>
    <col min="4" max="42" width="8.7109375" style="1" customWidth="1"/>
    <col min="43" max="43" width="36.7109375" style="1" customWidth="1"/>
    <col min="44" max="45" width="2.7109375" style="1" customWidth="1"/>
    <col min="46" max="16384" width="9.140625" style="1" customWidth="1"/>
  </cols>
  <sheetData>
    <row r="1" spans="1:45" ht="15" customHeight="1">
      <c r="A1" s="87"/>
      <c r="B1" s="88"/>
      <c r="C1" s="89"/>
      <c r="D1" s="78" t="s">
        <v>66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1" t="s">
        <v>131</v>
      </c>
      <c r="AR1" s="82"/>
      <c r="AS1" s="83"/>
    </row>
    <row r="2" spans="1:45" ht="15" customHeight="1">
      <c r="A2" s="90"/>
      <c r="B2" s="91"/>
      <c r="C2" s="92"/>
      <c r="D2" s="151" t="s">
        <v>72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84"/>
      <c r="AR2" s="85"/>
      <c r="AS2" s="86"/>
    </row>
    <row r="3" spans="1:45" ht="15" customHeight="1">
      <c r="A3" s="90"/>
      <c r="B3" s="91"/>
      <c r="C3" s="92"/>
      <c r="D3" s="152" t="s">
        <v>128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84"/>
      <c r="AR3" s="85"/>
      <c r="AS3" s="86"/>
    </row>
    <row r="4" spans="1:45" ht="15" customHeight="1">
      <c r="A4" s="90"/>
      <c r="B4" s="91"/>
      <c r="C4" s="92"/>
      <c r="D4" s="154" t="s">
        <v>41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84"/>
      <c r="AR4" s="85"/>
      <c r="AS4" s="86"/>
    </row>
    <row r="5" spans="1:45" ht="15" customHeight="1">
      <c r="A5" s="90"/>
      <c r="B5" s="91"/>
      <c r="C5" s="92"/>
      <c r="D5" s="148" t="s">
        <v>77</v>
      </c>
      <c r="E5" s="148"/>
      <c r="F5" s="149"/>
      <c r="G5" s="147" t="s">
        <v>78</v>
      </c>
      <c r="H5" s="148"/>
      <c r="I5" s="149"/>
      <c r="J5" s="150" t="s">
        <v>79</v>
      </c>
      <c r="K5" s="148"/>
      <c r="L5" s="149"/>
      <c r="M5" s="147" t="s">
        <v>80</v>
      </c>
      <c r="N5" s="148"/>
      <c r="O5" s="149"/>
      <c r="P5" s="147" t="s">
        <v>81</v>
      </c>
      <c r="Q5" s="148"/>
      <c r="R5" s="149"/>
      <c r="S5" s="150" t="s">
        <v>82</v>
      </c>
      <c r="T5" s="148"/>
      <c r="U5" s="149"/>
      <c r="V5" s="147" t="s">
        <v>83</v>
      </c>
      <c r="W5" s="148"/>
      <c r="X5" s="149"/>
      <c r="Y5" s="150" t="s">
        <v>84</v>
      </c>
      <c r="Z5" s="148"/>
      <c r="AA5" s="149"/>
      <c r="AB5" s="147" t="s">
        <v>85</v>
      </c>
      <c r="AC5" s="148"/>
      <c r="AD5" s="149"/>
      <c r="AE5" s="147" t="s">
        <v>86</v>
      </c>
      <c r="AF5" s="148"/>
      <c r="AG5" s="149"/>
      <c r="AH5" s="147" t="s">
        <v>87</v>
      </c>
      <c r="AI5" s="148"/>
      <c r="AJ5" s="149"/>
      <c r="AK5" s="147" t="s">
        <v>88</v>
      </c>
      <c r="AL5" s="148"/>
      <c r="AM5" s="149"/>
      <c r="AN5" s="150" t="s">
        <v>0</v>
      </c>
      <c r="AO5" s="148"/>
      <c r="AP5" s="149"/>
      <c r="AQ5" s="137">
        <v>39258</v>
      </c>
      <c r="AR5" s="138"/>
      <c r="AS5" s="139"/>
    </row>
    <row r="6" spans="1:45" ht="15" customHeight="1">
      <c r="A6" s="90"/>
      <c r="B6" s="91"/>
      <c r="C6" s="92"/>
      <c r="D6" s="145"/>
      <c r="E6" s="145"/>
      <c r="F6" s="146"/>
      <c r="G6" s="144"/>
      <c r="H6" s="145"/>
      <c r="I6" s="146"/>
      <c r="J6" s="144"/>
      <c r="K6" s="145"/>
      <c r="L6" s="146"/>
      <c r="M6" s="144"/>
      <c r="N6" s="145"/>
      <c r="O6" s="146"/>
      <c r="P6" s="144"/>
      <c r="Q6" s="145"/>
      <c r="R6" s="146"/>
      <c r="S6" s="144"/>
      <c r="T6" s="145"/>
      <c r="U6" s="146"/>
      <c r="V6" s="144"/>
      <c r="W6" s="145"/>
      <c r="X6" s="146"/>
      <c r="Y6" s="144"/>
      <c r="Z6" s="145"/>
      <c r="AA6" s="146"/>
      <c r="AB6" s="144"/>
      <c r="AC6" s="145"/>
      <c r="AD6" s="146"/>
      <c r="AE6" s="144"/>
      <c r="AF6" s="145"/>
      <c r="AG6" s="146"/>
      <c r="AH6" s="144"/>
      <c r="AI6" s="145"/>
      <c r="AJ6" s="146"/>
      <c r="AK6" s="144"/>
      <c r="AL6" s="145"/>
      <c r="AM6" s="146"/>
      <c r="AN6" s="144" t="s">
        <v>129</v>
      </c>
      <c r="AO6" s="145"/>
      <c r="AP6" s="146"/>
      <c r="AQ6" s="140"/>
      <c r="AR6" s="138"/>
      <c r="AS6" s="139"/>
    </row>
    <row r="7" spans="1:45" ht="15" customHeight="1">
      <c r="A7" s="90"/>
      <c r="B7" s="91"/>
      <c r="C7" s="92"/>
      <c r="D7" s="4" t="s">
        <v>1</v>
      </c>
      <c r="E7" s="4" t="s">
        <v>2</v>
      </c>
      <c r="F7" s="4" t="s">
        <v>3</v>
      </c>
      <c r="G7" s="4" t="s">
        <v>1</v>
      </c>
      <c r="H7" s="4" t="s">
        <v>2</v>
      </c>
      <c r="I7" s="4" t="s">
        <v>3</v>
      </c>
      <c r="J7" s="4" t="s">
        <v>1</v>
      </c>
      <c r="K7" s="4" t="s">
        <v>2</v>
      </c>
      <c r="L7" s="4" t="s">
        <v>3</v>
      </c>
      <c r="M7" s="4" t="s">
        <v>1</v>
      </c>
      <c r="N7" s="4" t="s">
        <v>2</v>
      </c>
      <c r="O7" s="4" t="s">
        <v>3</v>
      </c>
      <c r="P7" s="4" t="s">
        <v>1</v>
      </c>
      <c r="Q7" s="4" t="s">
        <v>2</v>
      </c>
      <c r="R7" s="4" t="s">
        <v>3</v>
      </c>
      <c r="S7" s="4" t="s">
        <v>1</v>
      </c>
      <c r="T7" s="4" t="s">
        <v>2</v>
      </c>
      <c r="U7" s="4" t="s">
        <v>3</v>
      </c>
      <c r="V7" s="4" t="s">
        <v>1</v>
      </c>
      <c r="W7" s="4" t="s">
        <v>2</v>
      </c>
      <c r="X7" s="4" t="s">
        <v>3</v>
      </c>
      <c r="Y7" s="4" t="s">
        <v>1</v>
      </c>
      <c r="Z7" s="4" t="s">
        <v>2</v>
      </c>
      <c r="AA7" s="4" t="s">
        <v>3</v>
      </c>
      <c r="AB7" s="4" t="s">
        <v>1</v>
      </c>
      <c r="AC7" s="4" t="s">
        <v>2</v>
      </c>
      <c r="AD7" s="4" t="s">
        <v>3</v>
      </c>
      <c r="AE7" s="4" t="s">
        <v>1</v>
      </c>
      <c r="AF7" s="4" t="s">
        <v>2</v>
      </c>
      <c r="AG7" s="4" t="s">
        <v>3</v>
      </c>
      <c r="AH7" s="4" t="s">
        <v>1</v>
      </c>
      <c r="AI7" s="4" t="s">
        <v>2</v>
      </c>
      <c r="AJ7" s="4" t="s">
        <v>3</v>
      </c>
      <c r="AK7" s="4" t="s">
        <v>1</v>
      </c>
      <c r="AL7" s="4" t="s">
        <v>2</v>
      </c>
      <c r="AM7" s="4" t="s">
        <v>3</v>
      </c>
      <c r="AN7" s="4" t="s">
        <v>1</v>
      </c>
      <c r="AO7" s="4" t="s">
        <v>2</v>
      </c>
      <c r="AP7" s="4" t="s">
        <v>3</v>
      </c>
      <c r="AQ7" s="140"/>
      <c r="AR7" s="138"/>
      <c r="AS7" s="139"/>
    </row>
    <row r="8" spans="1:45" ht="15" customHeight="1">
      <c r="A8" s="93"/>
      <c r="B8" s="94"/>
      <c r="C8" s="95"/>
      <c r="D8" s="3" t="s">
        <v>4</v>
      </c>
      <c r="E8" s="3" t="s">
        <v>5</v>
      </c>
      <c r="F8" s="3" t="s">
        <v>6</v>
      </c>
      <c r="G8" s="3" t="s">
        <v>4</v>
      </c>
      <c r="H8" s="3" t="s">
        <v>5</v>
      </c>
      <c r="I8" s="3" t="s">
        <v>6</v>
      </c>
      <c r="J8" s="3" t="s">
        <v>4</v>
      </c>
      <c r="K8" s="3" t="s">
        <v>5</v>
      </c>
      <c r="L8" s="3" t="s">
        <v>6</v>
      </c>
      <c r="M8" s="3" t="s">
        <v>4</v>
      </c>
      <c r="N8" s="3" t="s">
        <v>5</v>
      </c>
      <c r="O8" s="3" t="s">
        <v>6</v>
      </c>
      <c r="P8" s="3" t="s">
        <v>4</v>
      </c>
      <c r="Q8" s="3" t="s">
        <v>5</v>
      </c>
      <c r="R8" s="3" t="s">
        <v>6</v>
      </c>
      <c r="S8" s="3" t="s">
        <v>4</v>
      </c>
      <c r="T8" s="3" t="s">
        <v>5</v>
      </c>
      <c r="U8" s="3" t="s">
        <v>6</v>
      </c>
      <c r="V8" s="3" t="s">
        <v>4</v>
      </c>
      <c r="W8" s="3" t="s">
        <v>5</v>
      </c>
      <c r="X8" s="3" t="s">
        <v>6</v>
      </c>
      <c r="Y8" s="3" t="s">
        <v>4</v>
      </c>
      <c r="Z8" s="3" t="s">
        <v>5</v>
      </c>
      <c r="AA8" s="3" t="s">
        <v>6</v>
      </c>
      <c r="AB8" s="3" t="s">
        <v>4</v>
      </c>
      <c r="AC8" s="3" t="s">
        <v>5</v>
      </c>
      <c r="AD8" s="3" t="s">
        <v>6</v>
      </c>
      <c r="AE8" s="3" t="s">
        <v>4</v>
      </c>
      <c r="AF8" s="3" t="s">
        <v>5</v>
      </c>
      <c r="AG8" s="3" t="s">
        <v>6</v>
      </c>
      <c r="AH8" s="3" t="s">
        <v>4</v>
      </c>
      <c r="AI8" s="3" t="s">
        <v>5</v>
      </c>
      <c r="AJ8" s="3" t="s">
        <v>6</v>
      </c>
      <c r="AK8" s="3" t="s">
        <v>4</v>
      </c>
      <c r="AL8" s="3" t="s">
        <v>5</v>
      </c>
      <c r="AM8" s="3" t="s">
        <v>6</v>
      </c>
      <c r="AN8" s="3" t="s">
        <v>4</v>
      </c>
      <c r="AO8" s="3" t="s">
        <v>5</v>
      </c>
      <c r="AP8" s="3" t="s">
        <v>6</v>
      </c>
      <c r="AQ8" s="141"/>
      <c r="AR8" s="142"/>
      <c r="AS8" s="143"/>
    </row>
    <row r="9" spans="1:45" ht="9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15" customHeight="1">
      <c r="A10" s="134"/>
      <c r="B10" s="135"/>
      <c r="C10" s="136"/>
      <c r="D10" s="129" t="s">
        <v>89</v>
      </c>
      <c r="E10" s="116"/>
      <c r="F10" s="117"/>
      <c r="G10" s="115" t="s">
        <v>90</v>
      </c>
      <c r="H10" s="116"/>
      <c r="I10" s="117"/>
      <c r="J10" s="115" t="s">
        <v>91</v>
      </c>
      <c r="K10" s="116"/>
      <c r="L10" s="117"/>
      <c r="M10" s="115" t="s">
        <v>92</v>
      </c>
      <c r="N10" s="116"/>
      <c r="O10" s="117"/>
      <c r="P10" s="115" t="s">
        <v>93</v>
      </c>
      <c r="Q10" s="116"/>
      <c r="R10" s="117"/>
      <c r="S10" s="129" t="s">
        <v>94</v>
      </c>
      <c r="T10" s="116"/>
      <c r="U10" s="117"/>
      <c r="V10" s="115" t="s">
        <v>95</v>
      </c>
      <c r="W10" s="116"/>
      <c r="X10" s="117"/>
      <c r="Y10" s="129" t="s">
        <v>96</v>
      </c>
      <c r="Z10" s="116"/>
      <c r="AA10" s="117"/>
      <c r="AB10" s="115" t="s">
        <v>97</v>
      </c>
      <c r="AC10" s="116"/>
      <c r="AD10" s="117"/>
      <c r="AE10" s="115" t="s">
        <v>98</v>
      </c>
      <c r="AF10" s="116"/>
      <c r="AG10" s="117"/>
      <c r="AH10" s="129" t="s">
        <v>99</v>
      </c>
      <c r="AI10" s="116"/>
      <c r="AJ10" s="117"/>
      <c r="AK10" s="115" t="s">
        <v>100</v>
      </c>
      <c r="AL10" s="116"/>
      <c r="AM10" s="117"/>
      <c r="AN10" s="129" t="s">
        <v>89</v>
      </c>
      <c r="AO10" s="116"/>
      <c r="AP10" s="117"/>
      <c r="AQ10" s="134"/>
      <c r="AR10" s="135"/>
      <c r="AS10" s="136"/>
    </row>
    <row r="11" spans="1:45" ht="15" customHeight="1">
      <c r="A11" s="103" t="s">
        <v>38</v>
      </c>
      <c r="B11" s="104"/>
      <c r="C11" s="105"/>
      <c r="D11" s="5">
        <v>2301</v>
      </c>
      <c r="E11" s="6">
        <v>868</v>
      </c>
      <c r="F11" s="6">
        <f>D11+E11</f>
        <v>3169</v>
      </c>
      <c r="G11" s="6">
        <f aca="true" t="shared" si="0" ref="G11:O11">D39</f>
        <v>2000</v>
      </c>
      <c r="H11" s="6">
        <f t="shared" si="0"/>
        <v>746</v>
      </c>
      <c r="I11" s="6">
        <f t="shared" si="0"/>
        <v>2746</v>
      </c>
      <c r="J11" s="6">
        <f t="shared" si="0"/>
        <v>2234</v>
      </c>
      <c r="K11" s="6">
        <f t="shared" si="0"/>
        <v>1024</v>
      </c>
      <c r="L11" s="6">
        <f t="shared" si="0"/>
        <v>3258</v>
      </c>
      <c r="M11" s="6">
        <f t="shared" si="0"/>
        <v>3650</v>
      </c>
      <c r="N11" s="6">
        <f t="shared" si="0"/>
        <v>1655</v>
      </c>
      <c r="O11" s="6">
        <f t="shared" si="0"/>
        <v>5305</v>
      </c>
      <c r="P11" s="6">
        <f>M39</f>
        <v>4406</v>
      </c>
      <c r="Q11" s="6">
        <f>N39</f>
        <v>1737</v>
      </c>
      <c r="R11" s="6">
        <f>O39</f>
        <v>6143</v>
      </c>
      <c r="S11" s="6">
        <f>P39</f>
        <v>4292</v>
      </c>
      <c r="T11" s="6">
        <f>Q39</f>
        <v>1566</v>
      </c>
      <c r="U11" s="6">
        <f>S11+T11</f>
        <v>5858</v>
      </c>
      <c r="V11" s="6">
        <f>S39</f>
        <v>3952</v>
      </c>
      <c r="W11" s="6">
        <f>T39</f>
        <v>1308</v>
      </c>
      <c r="X11" s="6">
        <f>V11+W11</f>
        <v>5260</v>
      </c>
      <c r="Y11" s="6">
        <f>V39</f>
        <v>3565</v>
      </c>
      <c r="Z11" s="6">
        <f>W39</f>
        <v>1084</v>
      </c>
      <c r="AA11" s="6">
        <f>+Z11+Y11</f>
        <v>4649</v>
      </c>
      <c r="AB11" s="6">
        <f>Y39</f>
        <v>3222</v>
      </c>
      <c r="AC11" s="6">
        <f>Z39</f>
        <v>827</v>
      </c>
      <c r="AD11" s="6">
        <f>AB11+AC11</f>
        <v>4049</v>
      </c>
      <c r="AE11" s="6">
        <f>AB39</f>
        <v>2780</v>
      </c>
      <c r="AF11" s="6">
        <f>AC39</f>
        <v>613</v>
      </c>
      <c r="AG11" s="6">
        <f>AD39</f>
        <v>3393</v>
      </c>
      <c r="AH11" s="6">
        <f>AE39</f>
        <v>2349</v>
      </c>
      <c r="AI11" s="6">
        <f>AF39</f>
        <v>477</v>
      </c>
      <c r="AJ11" s="6">
        <f>AH11+AI11</f>
        <v>2826</v>
      </c>
      <c r="AK11" s="6">
        <f>AH39</f>
        <v>1904</v>
      </c>
      <c r="AL11" s="6">
        <f>AI39</f>
        <v>395</v>
      </c>
      <c r="AM11" s="6">
        <f>AJ39</f>
        <v>2299</v>
      </c>
      <c r="AN11" s="6">
        <v>2301</v>
      </c>
      <c r="AO11" s="6">
        <v>868</v>
      </c>
      <c r="AP11" s="6">
        <f>AN11+AO11</f>
        <v>3169</v>
      </c>
      <c r="AQ11" s="106" t="s">
        <v>7</v>
      </c>
      <c r="AR11" s="107"/>
      <c r="AS11" s="108"/>
    </row>
    <row r="12" spans="1:45" ht="1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16" t="s">
        <v>130</v>
      </c>
      <c r="AO12" s="116"/>
      <c r="AP12" s="116"/>
      <c r="AQ12" s="132"/>
      <c r="AR12" s="132"/>
      <c r="AS12" s="133"/>
    </row>
    <row r="13" spans="1:45" ht="15" customHeight="1">
      <c r="A13" s="103" t="s">
        <v>39</v>
      </c>
      <c r="B13" s="104"/>
      <c r="C13" s="105"/>
      <c r="D13" s="9">
        <f aca="true" t="shared" si="1" ref="D13:I13">D14+D15</f>
        <v>111</v>
      </c>
      <c r="E13" s="9">
        <f t="shared" si="1"/>
        <v>278</v>
      </c>
      <c r="F13" s="9">
        <f t="shared" si="1"/>
        <v>389</v>
      </c>
      <c r="G13" s="9">
        <f t="shared" si="1"/>
        <v>609</v>
      </c>
      <c r="H13" s="9">
        <f t="shared" si="1"/>
        <v>637</v>
      </c>
      <c r="I13" s="9">
        <f t="shared" si="1"/>
        <v>1246</v>
      </c>
      <c r="J13" s="9">
        <f aca="true" t="shared" si="2" ref="J13:Q13">J14+J15</f>
        <v>1786</v>
      </c>
      <c r="K13" s="9">
        <f t="shared" si="2"/>
        <v>974</v>
      </c>
      <c r="L13" s="9">
        <f t="shared" si="2"/>
        <v>2760</v>
      </c>
      <c r="M13" s="9">
        <f t="shared" si="2"/>
        <v>1099</v>
      </c>
      <c r="N13" s="9">
        <f t="shared" si="2"/>
        <v>423</v>
      </c>
      <c r="O13" s="9">
        <f t="shared" si="2"/>
        <v>1522</v>
      </c>
      <c r="P13" s="9">
        <f t="shared" si="2"/>
        <v>239</v>
      </c>
      <c r="Q13" s="10">
        <f t="shared" si="2"/>
        <v>158</v>
      </c>
      <c r="R13" s="9">
        <f>P13+Q13</f>
        <v>397</v>
      </c>
      <c r="S13" s="9">
        <f>S14+S15</f>
        <v>74</v>
      </c>
      <c r="T13" s="10">
        <f>T14+T15</f>
        <v>85</v>
      </c>
      <c r="U13" s="9">
        <f>S13+T13</f>
        <v>159</v>
      </c>
      <c r="V13" s="9">
        <f aca="true" t="shared" si="3" ref="V13:AI13">V14+V15</f>
        <v>42</v>
      </c>
      <c r="W13" s="9">
        <f t="shared" si="3"/>
        <v>106</v>
      </c>
      <c r="X13" s="9">
        <f t="shared" si="3"/>
        <v>148</v>
      </c>
      <c r="Y13" s="9">
        <f t="shared" si="3"/>
        <v>25</v>
      </c>
      <c r="Z13" s="9">
        <f t="shared" si="3"/>
        <v>50</v>
      </c>
      <c r="AA13" s="9">
        <f t="shared" si="3"/>
        <v>75</v>
      </c>
      <c r="AB13" s="9">
        <f t="shared" si="3"/>
        <v>29</v>
      </c>
      <c r="AC13" s="9">
        <f t="shared" si="3"/>
        <v>69</v>
      </c>
      <c r="AD13" s="9">
        <f t="shared" si="3"/>
        <v>98</v>
      </c>
      <c r="AE13" s="9">
        <f t="shared" si="3"/>
        <v>70</v>
      </c>
      <c r="AF13" s="9">
        <f t="shared" si="3"/>
        <v>53</v>
      </c>
      <c r="AG13" s="9">
        <f t="shared" si="3"/>
        <v>123</v>
      </c>
      <c r="AH13" s="9">
        <f t="shared" si="3"/>
        <v>110</v>
      </c>
      <c r="AI13" s="9">
        <f t="shared" si="3"/>
        <v>125</v>
      </c>
      <c r="AJ13" s="9">
        <f>SUM(AH13:AI13)</f>
        <v>235</v>
      </c>
      <c r="AK13" s="9">
        <f>AK14+AK15</f>
        <v>199</v>
      </c>
      <c r="AL13" s="9">
        <f>AL14+AL15</f>
        <v>287</v>
      </c>
      <c r="AM13" s="9">
        <f>AM14+AM15</f>
        <v>486</v>
      </c>
      <c r="AN13" s="9">
        <f>AN14+AN15</f>
        <v>4393</v>
      </c>
      <c r="AO13" s="9">
        <f>AO14+AO15</f>
        <v>3245</v>
      </c>
      <c r="AP13" s="9">
        <f>AN13+AO13</f>
        <v>7638</v>
      </c>
      <c r="AQ13" s="106" t="s">
        <v>8</v>
      </c>
      <c r="AR13" s="107"/>
      <c r="AS13" s="108"/>
    </row>
    <row r="14" spans="1:45" ht="15" customHeight="1">
      <c r="A14" s="7"/>
      <c r="B14" s="109" t="s">
        <v>58</v>
      </c>
      <c r="C14" s="110"/>
      <c r="D14" s="12">
        <v>111</v>
      </c>
      <c r="E14" s="12">
        <v>136</v>
      </c>
      <c r="F14" s="12">
        <f>D14+E14</f>
        <v>247</v>
      </c>
      <c r="G14" s="12">
        <v>609</v>
      </c>
      <c r="H14" s="12">
        <v>581</v>
      </c>
      <c r="I14" s="12">
        <f>G14+H14</f>
        <v>1190</v>
      </c>
      <c r="J14" s="12">
        <v>1786</v>
      </c>
      <c r="K14" s="12">
        <v>813</v>
      </c>
      <c r="L14" s="12">
        <f>J14+K14</f>
        <v>2599</v>
      </c>
      <c r="M14" s="12">
        <v>1099</v>
      </c>
      <c r="N14" s="12">
        <v>333</v>
      </c>
      <c r="O14" s="12">
        <f>M14+N14</f>
        <v>1432</v>
      </c>
      <c r="P14" s="12">
        <v>239</v>
      </c>
      <c r="Q14" s="12">
        <v>71</v>
      </c>
      <c r="R14" s="12">
        <f>P14+Q14</f>
        <v>310</v>
      </c>
      <c r="S14" s="12">
        <v>74</v>
      </c>
      <c r="T14" s="12">
        <v>48</v>
      </c>
      <c r="U14" s="12">
        <f>S14+T14</f>
        <v>122</v>
      </c>
      <c r="V14" s="12">
        <v>42</v>
      </c>
      <c r="W14" s="12">
        <v>23</v>
      </c>
      <c r="X14" s="12">
        <f>V14+W14</f>
        <v>65</v>
      </c>
      <c r="Y14" s="12">
        <v>25</v>
      </c>
      <c r="Z14" s="12">
        <v>17</v>
      </c>
      <c r="AA14" s="12">
        <f>Y14+Z14</f>
        <v>42</v>
      </c>
      <c r="AB14" s="12">
        <v>29</v>
      </c>
      <c r="AC14" s="12">
        <v>18</v>
      </c>
      <c r="AD14" s="12">
        <f>AB14+AC14</f>
        <v>47</v>
      </c>
      <c r="AE14" s="12">
        <v>70</v>
      </c>
      <c r="AF14" s="12">
        <v>33</v>
      </c>
      <c r="AG14" s="12">
        <f>AE14+AF14</f>
        <v>103</v>
      </c>
      <c r="AH14" s="12">
        <v>110</v>
      </c>
      <c r="AI14" s="12">
        <v>102</v>
      </c>
      <c r="AJ14" s="12">
        <f>AH14+AI14</f>
        <v>212</v>
      </c>
      <c r="AK14" s="12">
        <v>198</v>
      </c>
      <c r="AL14" s="12">
        <v>140</v>
      </c>
      <c r="AM14" s="12">
        <f>AK14+AL14</f>
        <v>338</v>
      </c>
      <c r="AN14" s="13">
        <f aca="true" t="shared" si="4" ref="AN14:AP15">D14+G14+J14+M14+P14+S14+V14+Y14+AB14+AE14+AH14+AK14</f>
        <v>4392</v>
      </c>
      <c r="AO14" s="13">
        <f t="shared" si="4"/>
        <v>2315</v>
      </c>
      <c r="AP14" s="13">
        <f t="shared" si="4"/>
        <v>6707</v>
      </c>
      <c r="AQ14" s="111" t="s">
        <v>56</v>
      </c>
      <c r="AR14" s="112"/>
      <c r="AS14" s="15"/>
    </row>
    <row r="15" spans="1:45" ht="15" customHeight="1">
      <c r="A15" s="7"/>
      <c r="B15" s="69" t="s">
        <v>9</v>
      </c>
      <c r="C15" s="72"/>
      <c r="D15" s="6">
        <v>0</v>
      </c>
      <c r="E15" s="6">
        <v>142</v>
      </c>
      <c r="F15" s="16">
        <f>D15+E15</f>
        <v>142</v>
      </c>
      <c r="G15" s="6">
        <v>0</v>
      </c>
      <c r="H15" s="6">
        <v>56</v>
      </c>
      <c r="I15" s="6">
        <f>G15+H15</f>
        <v>56</v>
      </c>
      <c r="J15" s="6">
        <v>0</v>
      </c>
      <c r="K15" s="6">
        <v>161</v>
      </c>
      <c r="L15" s="6">
        <f>J15+K15</f>
        <v>161</v>
      </c>
      <c r="M15" s="6">
        <v>0</v>
      </c>
      <c r="N15" s="6">
        <v>90</v>
      </c>
      <c r="O15" s="6">
        <f>M15+N15</f>
        <v>90</v>
      </c>
      <c r="P15" s="6">
        <v>0</v>
      </c>
      <c r="Q15" s="6">
        <v>87</v>
      </c>
      <c r="R15" s="6">
        <f>P15+Q15</f>
        <v>87</v>
      </c>
      <c r="S15" s="6">
        <v>0</v>
      </c>
      <c r="T15" s="6">
        <v>37</v>
      </c>
      <c r="U15" s="6">
        <f>S15+T15</f>
        <v>37</v>
      </c>
      <c r="V15" s="6">
        <v>0</v>
      </c>
      <c r="W15" s="6">
        <v>83</v>
      </c>
      <c r="X15" s="6">
        <f>V15+W15</f>
        <v>83</v>
      </c>
      <c r="Y15" s="6">
        <v>0</v>
      </c>
      <c r="Z15" s="6">
        <v>33</v>
      </c>
      <c r="AA15" s="6">
        <f>Y15+Z15</f>
        <v>33</v>
      </c>
      <c r="AB15" s="6">
        <v>0</v>
      </c>
      <c r="AC15" s="6">
        <v>51</v>
      </c>
      <c r="AD15" s="6">
        <f>AB15+AC15</f>
        <v>51</v>
      </c>
      <c r="AE15" s="6">
        <v>0</v>
      </c>
      <c r="AF15" s="6">
        <v>20</v>
      </c>
      <c r="AG15" s="6">
        <f>AE15+AF15</f>
        <v>20</v>
      </c>
      <c r="AH15" s="6">
        <v>0</v>
      </c>
      <c r="AI15" s="6">
        <v>23</v>
      </c>
      <c r="AJ15" s="6">
        <f>AH15+AI15</f>
        <v>23</v>
      </c>
      <c r="AK15" s="6">
        <v>1</v>
      </c>
      <c r="AL15" s="6">
        <v>147</v>
      </c>
      <c r="AM15" s="6">
        <f>AK15+AL15</f>
        <v>148</v>
      </c>
      <c r="AN15" s="17">
        <f t="shared" si="4"/>
        <v>1</v>
      </c>
      <c r="AO15" s="17">
        <f t="shared" si="4"/>
        <v>930</v>
      </c>
      <c r="AP15" s="17">
        <f t="shared" si="4"/>
        <v>931</v>
      </c>
      <c r="AQ15" s="73" t="s">
        <v>10</v>
      </c>
      <c r="AR15" s="96"/>
      <c r="AS15" s="15"/>
    </row>
    <row r="16" spans="1:45" ht="9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15"/>
    </row>
    <row r="17" spans="1:45" ht="15" customHeight="1">
      <c r="A17" s="103" t="s">
        <v>40</v>
      </c>
      <c r="B17" s="104"/>
      <c r="C17" s="105"/>
      <c r="D17" s="9">
        <f aca="true" t="shared" si="5" ref="D17:I17">D18+D23+D24</f>
        <v>348</v>
      </c>
      <c r="E17" s="9">
        <f t="shared" si="5"/>
        <v>379</v>
      </c>
      <c r="F17" s="9">
        <f t="shared" si="5"/>
        <v>727</v>
      </c>
      <c r="G17" s="9">
        <f t="shared" si="5"/>
        <v>315</v>
      </c>
      <c r="H17" s="9">
        <f t="shared" si="5"/>
        <v>346</v>
      </c>
      <c r="I17" s="9">
        <f t="shared" si="5"/>
        <v>661</v>
      </c>
      <c r="J17" s="9">
        <f aca="true" t="shared" si="6" ref="J17:AM17">J18+J23+J24</f>
        <v>322</v>
      </c>
      <c r="K17" s="9">
        <f t="shared" si="6"/>
        <v>338</v>
      </c>
      <c r="L17" s="9">
        <f t="shared" si="6"/>
        <v>660</v>
      </c>
      <c r="M17" s="9">
        <f t="shared" si="6"/>
        <v>321</v>
      </c>
      <c r="N17" s="9">
        <f t="shared" si="6"/>
        <v>333</v>
      </c>
      <c r="O17" s="9">
        <f t="shared" si="6"/>
        <v>654</v>
      </c>
      <c r="P17" s="9">
        <f t="shared" si="6"/>
        <v>329</v>
      </c>
      <c r="Q17" s="9">
        <f t="shared" si="6"/>
        <v>325</v>
      </c>
      <c r="R17" s="9">
        <f t="shared" si="6"/>
        <v>654</v>
      </c>
      <c r="S17" s="9">
        <f t="shared" si="6"/>
        <v>385</v>
      </c>
      <c r="T17" s="9">
        <f t="shared" si="6"/>
        <v>330</v>
      </c>
      <c r="U17" s="9">
        <f t="shared" si="6"/>
        <v>715</v>
      </c>
      <c r="V17" s="9">
        <f t="shared" si="6"/>
        <v>385</v>
      </c>
      <c r="W17" s="9">
        <f t="shared" si="6"/>
        <v>325</v>
      </c>
      <c r="X17" s="9">
        <f t="shared" si="6"/>
        <v>710</v>
      </c>
      <c r="Y17" s="9">
        <f t="shared" si="6"/>
        <v>343</v>
      </c>
      <c r="Z17" s="9">
        <f t="shared" si="6"/>
        <v>296</v>
      </c>
      <c r="AA17" s="9">
        <f t="shared" si="6"/>
        <v>639</v>
      </c>
      <c r="AB17" s="9">
        <f t="shared" si="6"/>
        <v>430</v>
      </c>
      <c r="AC17" s="9">
        <f t="shared" si="6"/>
        <v>271</v>
      </c>
      <c r="AD17" s="9">
        <f t="shared" si="6"/>
        <v>701</v>
      </c>
      <c r="AE17" s="9">
        <f t="shared" si="6"/>
        <v>464</v>
      </c>
      <c r="AF17" s="9">
        <f t="shared" si="6"/>
        <v>185</v>
      </c>
      <c r="AG17" s="9">
        <f t="shared" si="6"/>
        <v>649</v>
      </c>
      <c r="AH17" s="9">
        <f t="shared" si="6"/>
        <v>489</v>
      </c>
      <c r="AI17" s="9">
        <f t="shared" si="6"/>
        <v>197</v>
      </c>
      <c r="AJ17" s="9">
        <f t="shared" si="6"/>
        <v>686</v>
      </c>
      <c r="AK17" s="9">
        <f t="shared" si="6"/>
        <v>446</v>
      </c>
      <c r="AL17" s="9">
        <f t="shared" si="6"/>
        <v>234</v>
      </c>
      <c r="AM17" s="9">
        <f t="shared" si="6"/>
        <v>680</v>
      </c>
      <c r="AN17" s="9">
        <f>AN18+AN23+AN24</f>
        <v>4577</v>
      </c>
      <c r="AO17" s="9">
        <f>AO18+AO23+AO24</f>
        <v>3559</v>
      </c>
      <c r="AP17" s="9">
        <f>AP18+AP23+AP24</f>
        <v>8136</v>
      </c>
      <c r="AQ17" s="106" t="s">
        <v>11</v>
      </c>
      <c r="AR17" s="107"/>
      <c r="AS17" s="108"/>
    </row>
    <row r="18" spans="1:45" ht="15" customHeight="1">
      <c r="A18" s="7"/>
      <c r="B18" s="109" t="s">
        <v>47</v>
      </c>
      <c r="C18" s="110"/>
      <c r="D18" s="12">
        <f>D19+D20+D21+D22</f>
        <v>336</v>
      </c>
      <c r="E18" s="12">
        <f aca="true" t="shared" si="7" ref="E18:AP18">E19+E20+E21+E22</f>
        <v>336</v>
      </c>
      <c r="F18" s="12">
        <f t="shared" si="7"/>
        <v>672</v>
      </c>
      <c r="G18" s="12">
        <f t="shared" si="7"/>
        <v>307</v>
      </c>
      <c r="H18" s="12">
        <f t="shared" si="7"/>
        <v>319</v>
      </c>
      <c r="I18" s="12">
        <f t="shared" si="7"/>
        <v>626</v>
      </c>
      <c r="J18" s="12">
        <f t="shared" si="7"/>
        <v>314</v>
      </c>
      <c r="K18" s="12">
        <f t="shared" si="7"/>
        <v>317</v>
      </c>
      <c r="L18" s="12">
        <f t="shared" si="7"/>
        <v>631</v>
      </c>
      <c r="M18" s="12">
        <f t="shared" si="7"/>
        <v>309</v>
      </c>
      <c r="N18" s="12">
        <f t="shared" si="7"/>
        <v>308</v>
      </c>
      <c r="O18" s="12">
        <f t="shared" si="7"/>
        <v>617</v>
      </c>
      <c r="P18" s="12">
        <f t="shared" si="7"/>
        <v>311</v>
      </c>
      <c r="Q18" s="12">
        <f t="shared" si="7"/>
        <v>299</v>
      </c>
      <c r="R18" s="12">
        <f t="shared" si="7"/>
        <v>610</v>
      </c>
      <c r="S18" s="12">
        <f t="shared" si="7"/>
        <v>367</v>
      </c>
      <c r="T18" s="12">
        <f t="shared" si="7"/>
        <v>306</v>
      </c>
      <c r="U18" s="12">
        <f t="shared" si="7"/>
        <v>673</v>
      </c>
      <c r="V18" s="12">
        <f t="shared" si="7"/>
        <v>365</v>
      </c>
      <c r="W18" s="12">
        <f t="shared" si="7"/>
        <v>301</v>
      </c>
      <c r="X18" s="12">
        <f t="shared" si="7"/>
        <v>666</v>
      </c>
      <c r="Y18" s="12">
        <f t="shared" si="7"/>
        <v>326</v>
      </c>
      <c r="Z18" s="12">
        <f t="shared" si="7"/>
        <v>277</v>
      </c>
      <c r="AA18" s="12">
        <f t="shared" si="7"/>
        <v>603</v>
      </c>
      <c r="AB18" s="12">
        <f t="shared" si="7"/>
        <v>409</v>
      </c>
      <c r="AC18" s="12">
        <f t="shared" si="7"/>
        <v>253</v>
      </c>
      <c r="AD18" s="12">
        <f t="shared" si="7"/>
        <v>662</v>
      </c>
      <c r="AE18" s="12">
        <f t="shared" si="7"/>
        <v>441</v>
      </c>
      <c r="AF18" s="12">
        <f t="shared" si="7"/>
        <v>168</v>
      </c>
      <c r="AG18" s="12">
        <f t="shared" si="7"/>
        <v>609</v>
      </c>
      <c r="AH18" s="12">
        <f t="shared" si="7"/>
        <v>471</v>
      </c>
      <c r="AI18" s="12">
        <f t="shared" si="7"/>
        <v>177</v>
      </c>
      <c r="AJ18" s="12">
        <f t="shared" si="7"/>
        <v>648</v>
      </c>
      <c r="AK18" s="12">
        <f t="shared" si="7"/>
        <v>429</v>
      </c>
      <c r="AL18" s="12">
        <f t="shared" si="7"/>
        <v>214</v>
      </c>
      <c r="AM18" s="12">
        <f t="shared" si="7"/>
        <v>643</v>
      </c>
      <c r="AN18" s="10">
        <f t="shared" si="7"/>
        <v>4385</v>
      </c>
      <c r="AO18" s="9">
        <f t="shared" si="7"/>
        <v>3275</v>
      </c>
      <c r="AP18" s="9">
        <f t="shared" si="7"/>
        <v>7660</v>
      </c>
      <c r="AQ18" s="111" t="s">
        <v>48</v>
      </c>
      <c r="AR18" s="112"/>
      <c r="AS18" s="15"/>
    </row>
    <row r="19" spans="1:45" ht="15" customHeight="1">
      <c r="A19" s="7"/>
      <c r="B19" s="18"/>
      <c r="C19" s="11" t="s">
        <v>123</v>
      </c>
      <c r="D19" s="14">
        <v>318</v>
      </c>
      <c r="E19" s="14">
        <v>26</v>
      </c>
      <c r="F19" s="14">
        <f aca="true" t="shared" si="8" ref="F19:F24">D19+E19</f>
        <v>344</v>
      </c>
      <c r="G19" s="14">
        <v>291</v>
      </c>
      <c r="H19" s="14">
        <v>29</v>
      </c>
      <c r="I19" s="14">
        <f aca="true" t="shared" si="9" ref="I19:I24">G19+H19</f>
        <v>320</v>
      </c>
      <c r="J19" s="14">
        <v>284</v>
      </c>
      <c r="K19" s="14">
        <v>25</v>
      </c>
      <c r="L19" s="14">
        <f aca="true" t="shared" si="10" ref="L19:L24">J19+K19</f>
        <v>309</v>
      </c>
      <c r="M19" s="14">
        <v>274</v>
      </c>
      <c r="N19" s="14">
        <v>28</v>
      </c>
      <c r="O19" s="14">
        <f aca="true" t="shared" si="11" ref="O19:O24">M19+N19</f>
        <v>302</v>
      </c>
      <c r="P19" s="14">
        <v>278</v>
      </c>
      <c r="Q19" s="14">
        <v>22</v>
      </c>
      <c r="R19" s="14">
        <f aca="true" t="shared" si="12" ref="R19:R24">P19+Q19</f>
        <v>300</v>
      </c>
      <c r="S19" s="14">
        <v>315</v>
      </c>
      <c r="T19" s="14">
        <v>28</v>
      </c>
      <c r="U19" s="14">
        <f aca="true" t="shared" si="13" ref="U19:U24">S19+T19</f>
        <v>343</v>
      </c>
      <c r="V19" s="14">
        <v>314</v>
      </c>
      <c r="W19" s="14">
        <v>24</v>
      </c>
      <c r="X19" s="14">
        <f aca="true" t="shared" si="14" ref="X19:X24">V19+W19</f>
        <v>338</v>
      </c>
      <c r="Y19" s="14">
        <v>265</v>
      </c>
      <c r="Z19" s="14">
        <v>17</v>
      </c>
      <c r="AA19" s="14">
        <f aca="true" t="shared" si="15" ref="AA19:AA24">Y19+Z19</f>
        <v>282</v>
      </c>
      <c r="AB19" s="14">
        <v>301</v>
      </c>
      <c r="AC19" s="14">
        <v>22</v>
      </c>
      <c r="AD19" s="14">
        <f aca="true" t="shared" si="16" ref="AD19:AD24">AB19+AC19</f>
        <v>323</v>
      </c>
      <c r="AE19" s="14">
        <v>288</v>
      </c>
      <c r="AF19" s="14">
        <v>20</v>
      </c>
      <c r="AG19" s="14">
        <f aca="true" t="shared" si="17" ref="AG19:AG24">AE19+AF19</f>
        <v>308</v>
      </c>
      <c r="AH19" s="14">
        <v>310</v>
      </c>
      <c r="AI19" s="14">
        <v>25</v>
      </c>
      <c r="AJ19" s="14">
        <f aca="true" t="shared" si="18" ref="AJ19:AJ24">AH19+AI19</f>
        <v>335</v>
      </c>
      <c r="AK19" s="14">
        <v>288</v>
      </c>
      <c r="AL19" s="14">
        <v>24</v>
      </c>
      <c r="AM19" s="14">
        <f aca="true" t="shared" si="19" ref="AM19:AM24">AK19+AL19</f>
        <v>312</v>
      </c>
      <c r="AN19" s="13">
        <f aca="true" t="shared" si="20" ref="AN19:AO24">D19+G19+J19+M19+P19+S19+V19+Y19+AB19+AE19+AH19+AK19</f>
        <v>3526</v>
      </c>
      <c r="AO19" s="13">
        <f t="shared" si="20"/>
        <v>290</v>
      </c>
      <c r="AP19" s="13">
        <f aca="true" t="shared" si="21" ref="AP19:AP24">AN19+AO19</f>
        <v>3816</v>
      </c>
      <c r="AQ19" s="14" t="s">
        <v>124</v>
      </c>
      <c r="AR19" s="15"/>
      <c r="AS19" s="15"/>
    </row>
    <row r="20" spans="1:45" ht="15" customHeight="1">
      <c r="A20" s="7"/>
      <c r="B20" s="18"/>
      <c r="C20" s="19" t="s">
        <v>121</v>
      </c>
      <c r="D20" s="12">
        <v>11</v>
      </c>
      <c r="E20" s="12">
        <v>309</v>
      </c>
      <c r="F20" s="20">
        <f t="shared" si="8"/>
        <v>320</v>
      </c>
      <c r="G20" s="20">
        <v>10</v>
      </c>
      <c r="H20" s="12">
        <v>289</v>
      </c>
      <c r="I20" s="20">
        <f t="shared" si="9"/>
        <v>299</v>
      </c>
      <c r="J20" s="20">
        <v>23</v>
      </c>
      <c r="K20" s="12">
        <v>291</v>
      </c>
      <c r="L20" s="20">
        <f t="shared" si="10"/>
        <v>314</v>
      </c>
      <c r="M20" s="20">
        <v>28</v>
      </c>
      <c r="N20" s="12">
        <v>279</v>
      </c>
      <c r="O20" s="20">
        <f t="shared" si="11"/>
        <v>307</v>
      </c>
      <c r="P20" s="20">
        <v>26</v>
      </c>
      <c r="Q20" s="12">
        <v>276</v>
      </c>
      <c r="R20" s="20">
        <f t="shared" si="12"/>
        <v>302</v>
      </c>
      <c r="S20" s="20">
        <v>45</v>
      </c>
      <c r="T20" s="12">
        <v>277</v>
      </c>
      <c r="U20" s="20">
        <f t="shared" si="13"/>
        <v>322</v>
      </c>
      <c r="V20" s="20">
        <v>45</v>
      </c>
      <c r="W20" s="12">
        <v>276</v>
      </c>
      <c r="X20" s="20">
        <f t="shared" si="14"/>
        <v>321</v>
      </c>
      <c r="Y20" s="20">
        <v>56</v>
      </c>
      <c r="Z20" s="12">
        <v>259</v>
      </c>
      <c r="AA20" s="20">
        <f t="shared" si="15"/>
        <v>315</v>
      </c>
      <c r="AB20" s="20">
        <v>102</v>
      </c>
      <c r="AC20" s="12">
        <v>230</v>
      </c>
      <c r="AD20" s="20">
        <f t="shared" si="16"/>
        <v>332</v>
      </c>
      <c r="AE20" s="20">
        <v>147</v>
      </c>
      <c r="AF20" s="12">
        <v>148</v>
      </c>
      <c r="AG20" s="20">
        <f t="shared" si="17"/>
        <v>295</v>
      </c>
      <c r="AH20" s="20">
        <v>157</v>
      </c>
      <c r="AI20" s="12">
        <v>152</v>
      </c>
      <c r="AJ20" s="20">
        <f t="shared" si="18"/>
        <v>309</v>
      </c>
      <c r="AK20" s="20">
        <v>137</v>
      </c>
      <c r="AL20" s="12">
        <v>190</v>
      </c>
      <c r="AM20" s="20">
        <f t="shared" si="19"/>
        <v>327</v>
      </c>
      <c r="AN20" s="13">
        <f t="shared" si="20"/>
        <v>787</v>
      </c>
      <c r="AO20" s="13">
        <f t="shared" si="20"/>
        <v>2976</v>
      </c>
      <c r="AP20" s="13">
        <f t="shared" si="21"/>
        <v>3763</v>
      </c>
      <c r="AQ20" s="12" t="s">
        <v>122</v>
      </c>
      <c r="AR20" s="15"/>
      <c r="AS20" s="15"/>
    </row>
    <row r="21" spans="1:45" ht="15" customHeight="1">
      <c r="A21" s="7"/>
      <c r="B21" s="18"/>
      <c r="C21" s="19" t="s">
        <v>12</v>
      </c>
      <c r="D21" s="12">
        <v>7</v>
      </c>
      <c r="E21" s="12">
        <v>1</v>
      </c>
      <c r="F21" s="12">
        <f t="shared" si="8"/>
        <v>8</v>
      </c>
      <c r="G21" s="20">
        <v>6</v>
      </c>
      <c r="H21" s="12">
        <v>1</v>
      </c>
      <c r="I21" s="12">
        <f t="shared" si="9"/>
        <v>7</v>
      </c>
      <c r="J21" s="20">
        <v>7</v>
      </c>
      <c r="K21" s="12">
        <v>1</v>
      </c>
      <c r="L21" s="12">
        <f t="shared" si="10"/>
        <v>8</v>
      </c>
      <c r="M21" s="20">
        <v>7</v>
      </c>
      <c r="N21" s="12">
        <v>1</v>
      </c>
      <c r="O21" s="12">
        <f t="shared" si="11"/>
        <v>8</v>
      </c>
      <c r="P21" s="20">
        <v>7</v>
      </c>
      <c r="Q21" s="12">
        <v>1</v>
      </c>
      <c r="R21" s="12">
        <f t="shared" si="12"/>
        <v>8</v>
      </c>
      <c r="S21" s="20">
        <v>7</v>
      </c>
      <c r="T21" s="12">
        <v>1</v>
      </c>
      <c r="U21" s="12">
        <f t="shared" si="13"/>
        <v>8</v>
      </c>
      <c r="V21" s="20">
        <v>6</v>
      </c>
      <c r="W21" s="12">
        <v>1</v>
      </c>
      <c r="X21" s="12">
        <f t="shared" si="14"/>
        <v>7</v>
      </c>
      <c r="Y21" s="20">
        <v>5</v>
      </c>
      <c r="Z21" s="12">
        <v>1</v>
      </c>
      <c r="AA21" s="12">
        <f t="shared" si="15"/>
        <v>6</v>
      </c>
      <c r="AB21" s="20">
        <v>6</v>
      </c>
      <c r="AC21" s="12">
        <v>1</v>
      </c>
      <c r="AD21" s="12">
        <f t="shared" si="16"/>
        <v>7</v>
      </c>
      <c r="AE21" s="20">
        <v>6</v>
      </c>
      <c r="AF21" s="12">
        <v>0</v>
      </c>
      <c r="AG21" s="12">
        <f t="shared" si="17"/>
        <v>6</v>
      </c>
      <c r="AH21" s="20">
        <v>4</v>
      </c>
      <c r="AI21" s="12">
        <v>0</v>
      </c>
      <c r="AJ21" s="12">
        <f t="shared" si="18"/>
        <v>4</v>
      </c>
      <c r="AK21" s="20">
        <v>4</v>
      </c>
      <c r="AL21" s="12">
        <v>0</v>
      </c>
      <c r="AM21" s="12">
        <f t="shared" si="19"/>
        <v>4</v>
      </c>
      <c r="AN21" s="13">
        <f t="shared" si="20"/>
        <v>72</v>
      </c>
      <c r="AO21" s="13">
        <f t="shared" si="20"/>
        <v>9</v>
      </c>
      <c r="AP21" s="13">
        <f t="shared" si="21"/>
        <v>81</v>
      </c>
      <c r="AQ21" s="12" t="s">
        <v>50</v>
      </c>
      <c r="AR21" s="15"/>
      <c r="AS21" s="15"/>
    </row>
    <row r="22" spans="1:45" ht="15" customHeight="1">
      <c r="A22" s="7"/>
      <c r="B22" s="7"/>
      <c r="C22" s="56" t="s">
        <v>119</v>
      </c>
      <c r="D22" s="57">
        <v>0</v>
      </c>
      <c r="E22" s="57">
        <v>0</v>
      </c>
      <c r="F22" s="57">
        <f t="shared" si="8"/>
        <v>0</v>
      </c>
      <c r="G22" s="57">
        <v>0</v>
      </c>
      <c r="H22" s="57">
        <v>0</v>
      </c>
      <c r="I22" s="57">
        <f t="shared" si="9"/>
        <v>0</v>
      </c>
      <c r="J22" s="57">
        <v>0</v>
      </c>
      <c r="K22" s="57">
        <v>0</v>
      </c>
      <c r="L22" s="57">
        <f t="shared" si="10"/>
        <v>0</v>
      </c>
      <c r="M22" s="57">
        <v>0</v>
      </c>
      <c r="N22" s="57">
        <v>0</v>
      </c>
      <c r="O22" s="57">
        <f t="shared" si="11"/>
        <v>0</v>
      </c>
      <c r="P22" s="57">
        <v>0</v>
      </c>
      <c r="Q22" s="57">
        <v>0</v>
      </c>
      <c r="R22" s="57">
        <f t="shared" si="12"/>
        <v>0</v>
      </c>
      <c r="S22" s="57">
        <v>0</v>
      </c>
      <c r="T22" s="57">
        <v>0</v>
      </c>
      <c r="U22" s="57">
        <f t="shared" si="13"/>
        <v>0</v>
      </c>
      <c r="V22" s="57">
        <v>0</v>
      </c>
      <c r="W22" s="57">
        <v>0</v>
      </c>
      <c r="X22" s="57">
        <f t="shared" si="14"/>
        <v>0</v>
      </c>
      <c r="Y22" s="57">
        <v>0</v>
      </c>
      <c r="Z22" s="57">
        <v>0</v>
      </c>
      <c r="AA22" s="57">
        <f t="shared" si="15"/>
        <v>0</v>
      </c>
      <c r="AB22" s="57">
        <v>0</v>
      </c>
      <c r="AC22" s="57">
        <v>0</v>
      </c>
      <c r="AD22" s="57">
        <f t="shared" si="16"/>
        <v>0</v>
      </c>
      <c r="AE22" s="57">
        <v>0</v>
      </c>
      <c r="AF22" s="57">
        <v>0</v>
      </c>
      <c r="AG22" s="57">
        <f t="shared" si="17"/>
        <v>0</v>
      </c>
      <c r="AH22" s="57">
        <v>0</v>
      </c>
      <c r="AI22" s="57">
        <v>0</v>
      </c>
      <c r="AJ22" s="57">
        <f t="shared" si="18"/>
        <v>0</v>
      </c>
      <c r="AK22" s="57">
        <v>0</v>
      </c>
      <c r="AL22" s="57">
        <v>0</v>
      </c>
      <c r="AM22" s="57">
        <f t="shared" si="19"/>
        <v>0</v>
      </c>
      <c r="AN22" s="58">
        <f>D22+G22+J22+M22+P22+S22+V22+Y22+AB22+AE22+AH22+AK22</f>
        <v>0</v>
      </c>
      <c r="AO22" s="17">
        <f>E22+H22+K22+N22+Q22+T22+W22+Z22+AC22+AF22+AI22+AL22</f>
        <v>0</v>
      </c>
      <c r="AP22" s="59">
        <f t="shared" si="21"/>
        <v>0</v>
      </c>
      <c r="AQ22" s="57" t="s">
        <v>120</v>
      </c>
      <c r="AR22" s="15"/>
      <c r="AS22" s="15"/>
    </row>
    <row r="23" spans="1:45" ht="15" customHeight="1">
      <c r="A23" s="7"/>
      <c r="B23" s="130" t="s">
        <v>13</v>
      </c>
      <c r="C23" s="67"/>
      <c r="D23" s="12">
        <v>8</v>
      </c>
      <c r="E23" s="12">
        <v>20</v>
      </c>
      <c r="F23" s="12">
        <f t="shared" si="8"/>
        <v>28</v>
      </c>
      <c r="G23" s="12">
        <v>5</v>
      </c>
      <c r="H23" s="12">
        <v>11</v>
      </c>
      <c r="I23" s="12">
        <f t="shared" si="9"/>
        <v>16</v>
      </c>
      <c r="J23" s="12">
        <v>5</v>
      </c>
      <c r="K23" s="12">
        <v>9</v>
      </c>
      <c r="L23" s="12">
        <f t="shared" si="10"/>
        <v>14</v>
      </c>
      <c r="M23" s="12">
        <v>9</v>
      </c>
      <c r="N23" s="12">
        <v>11</v>
      </c>
      <c r="O23" s="12">
        <f t="shared" si="11"/>
        <v>20</v>
      </c>
      <c r="P23" s="12">
        <v>12</v>
      </c>
      <c r="Q23" s="12">
        <v>12</v>
      </c>
      <c r="R23" s="12">
        <f t="shared" si="12"/>
        <v>24</v>
      </c>
      <c r="S23" s="12">
        <v>14</v>
      </c>
      <c r="T23" s="12">
        <v>13</v>
      </c>
      <c r="U23" s="12">
        <f t="shared" si="13"/>
        <v>27</v>
      </c>
      <c r="V23" s="12">
        <v>13</v>
      </c>
      <c r="W23" s="12">
        <v>11</v>
      </c>
      <c r="X23" s="12">
        <f t="shared" si="14"/>
        <v>24</v>
      </c>
      <c r="Y23" s="12">
        <v>10</v>
      </c>
      <c r="Z23" s="12">
        <v>8</v>
      </c>
      <c r="AA23" s="12">
        <f t="shared" si="15"/>
        <v>18</v>
      </c>
      <c r="AB23" s="12">
        <v>10</v>
      </c>
      <c r="AC23" s="12">
        <v>9</v>
      </c>
      <c r="AD23" s="12">
        <f t="shared" si="16"/>
        <v>19</v>
      </c>
      <c r="AE23" s="12">
        <v>9</v>
      </c>
      <c r="AF23" s="12">
        <v>8</v>
      </c>
      <c r="AG23" s="12">
        <f t="shared" si="17"/>
        <v>17</v>
      </c>
      <c r="AH23" s="12">
        <v>8</v>
      </c>
      <c r="AI23" s="12">
        <v>9</v>
      </c>
      <c r="AJ23" s="12">
        <f t="shared" si="18"/>
        <v>17</v>
      </c>
      <c r="AK23" s="12">
        <v>9</v>
      </c>
      <c r="AL23" s="12">
        <v>8</v>
      </c>
      <c r="AM23" s="12">
        <f t="shared" si="19"/>
        <v>17</v>
      </c>
      <c r="AN23" s="13">
        <f t="shared" si="20"/>
        <v>112</v>
      </c>
      <c r="AO23" s="13">
        <f t="shared" si="20"/>
        <v>129</v>
      </c>
      <c r="AP23" s="13">
        <f t="shared" si="21"/>
        <v>241</v>
      </c>
      <c r="AQ23" s="68" t="s">
        <v>14</v>
      </c>
      <c r="AR23" s="131"/>
      <c r="AS23" s="15"/>
    </row>
    <row r="24" spans="1:45" ht="15" customHeight="1">
      <c r="A24" s="7"/>
      <c r="B24" s="69" t="s">
        <v>15</v>
      </c>
      <c r="C24" s="72"/>
      <c r="D24" s="6">
        <v>4</v>
      </c>
      <c r="E24" s="6">
        <v>23</v>
      </c>
      <c r="F24" s="16">
        <f t="shared" si="8"/>
        <v>27</v>
      </c>
      <c r="G24" s="6">
        <v>3</v>
      </c>
      <c r="H24" s="6">
        <v>16</v>
      </c>
      <c r="I24" s="16">
        <f t="shared" si="9"/>
        <v>19</v>
      </c>
      <c r="J24" s="6">
        <v>3</v>
      </c>
      <c r="K24" s="6">
        <v>12</v>
      </c>
      <c r="L24" s="16">
        <f t="shared" si="10"/>
        <v>15</v>
      </c>
      <c r="M24" s="6">
        <v>3</v>
      </c>
      <c r="N24" s="6">
        <v>14</v>
      </c>
      <c r="O24" s="16">
        <f t="shared" si="11"/>
        <v>17</v>
      </c>
      <c r="P24" s="6">
        <v>6</v>
      </c>
      <c r="Q24" s="6">
        <v>14</v>
      </c>
      <c r="R24" s="16">
        <f t="shared" si="12"/>
        <v>20</v>
      </c>
      <c r="S24" s="6">
        <v>4</v>
      </c>
      <c r="T24" s="6">
        <v>11</v>
      </c>
      <c r="U24" s="16">
        <f t="shared" si="13"/>
        <v>15</v>
      </c>
      <c r="V24" s="6">
        <v>7</v>
      </c>
      <c r="W24" s="6">
        <v>13</v>
      </c>
      <c r="X24" s="16">
        <f t="shared" si="14"/>
        <v>20</v>
      </c>
      <c r="Y24" s="6">
        <v>7</v>
      </c>
      <c r="Z24" s="6">
        <v>11</v>
      </c>
      <c r="AA24" s="16">
        <f t="shared" si="15"/>
        <v>18</v>
      </c>
      <c r="AB24" s="6">
        <v>11</v>
      </c>
      <c r="AC24" s="6">
        <v>9</v>
      </c>
      <c r="AD24" s="16">
        <f t="shared" si="16"/>
        <v>20</v>
      </c>
      <c r="AE24" s="6">
        <v>14</v>
      </c>
      <c r="AF24" s="6">
        <v>9</v>
      </c>
      <c r="AG24" s="16">
        <f t="shared" si="17"/>
        <v>23</v>
      </c>
      <c r="AH24" s="6">
        <v>10</v>
      </c>
      <c r="AI24" s="6">
        <v>11</v>
      </c>
      <c r="AJ24" s="16">
        <f t="shared" si="18"/>
        <v>21</v>
      </c>
      <c r="AK24" s="6">
        <v>8</v>
      </c>
      <c r="AL24" s="6">
        <v>12</v>
      </c>
      <c r="AM24" s="16">
        <f t="shared" si="19"/>
        <v>20</v>
      </c>
      <c r="AN24" s="17">
        <f t="shared" si="20"/>
        <v>80</v>
      </c>
      <c r="AO24" s="17">
        <f t="shared" si="20"/>
        <v>155</v>
      </c>
      <c r="AP24" s="17">
        <f t="shared" si="21"/>
        <v>235</v>
      </c>
      <c r="AQ24" s="73" t="s">
        <v>16</v>
      </c>
      <c r="AR24" s="96"/>
      <c r="AS24" s="15"/>
    </row>
    <row r="25" spans="1:45" ht="9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5"/>
    </row>
    <row r="26" spans="1:45" ht="15" customHeight="1">
      <c r="A26" s="103" t="s">
        <v>63</v>
      </c>
      <c r="B26" s="104"/>
      <c r="C26" s="105"/>
      <c r="D26" s="9">
        <f aca="true" t="shared" si="22" ref="D26:I26">D27+D30</f>
        <v>70</v>
      </c>
      <c r="E26" s="9">
        <f t="shared" si="22"/>
        <v>11</v>
      </c>
      <c r="F26" s="9">
        <f t="shared" si="22"/>
        <v>81</v>
      </c>
      <c r="G26" s="9">
        <f t="shared" si="22"/>
        <v>56</v>
      </c>
      <c r="H26" s="9">
        <f t="shared" si="22"/>
        <v>13</v>
      </c>
      <c r="I26" s="9">
        <f t="shared" si="22"/>
        <v>69</v>
      </c>
      <c r="J26" s="9">
        <f aca="true" t="shared" si="23" ref="J26:AM26">J27+J30</f>
        <v>48</v>
      </c>
      <c r="K26" s="9">
        <f t="shared" si="23"/>
        <v>12</v>
      </c>
      <c r="L26" s="9">
        <f t="shared" si="23"/>
        <v>60</v>
      </c>
      <c r="M26" s="9">
        <f t="shared" si="23"/>
        <v>23</v>
      </c>
      <c r="N26" s="9">
        <f t="shared" si="23"/>
        <v>13</v>
      </c>
      <c r="O26" s="9">
        <f t="shared" si="23"/>
        <v>36</v>
      </c>
      <c r="P26" s="9">
        <f t="shared" si="23"/>
        <v>21</v>
      </c>
      <c r="Q26" s="9">
        <f t="shared" si="23"/>
        <v>10</v>
      </c>
      <c r="R26" s="9">
        <f t="shared" si="23"/>
        <v>31</v>
      </c>
      <c r="S26" s="9">
        <f t="shared" si="23"/>
        <v>30</v>
      </c>
      <c r="T26" s="9">
        <f t="shared" si="23"/>
        <v>13</v>
      </c>
      <c r="U26" s="9">
        <f t="shared" si="23"/>
        <v>43</v>
      </c>
      <c r="V26" s="9">
        <f t="shared" si="23"/>
        <v>46</v>
      </c>
      <c r="W26" s="9">
        <f t="shared" si="23"/>
        <v>11</v>
      </c>
      <c r="X26" s="9">
        <f t="shared" si="23"/>
        <v>57</v>
      </c>
      <c r="Y26" s="9">
        <f t="shared" si="23"/>
        <v>26</v>
      </c>
      <c r="Z26" s="9">
        <f t="shared" si="23"/>
        <v>8</v>
      </c>
      <c r="AA26" s="9">
        <f t="shared" si="23"/>
        <v>34</v>
      </c>
      <c r="AB26" s="9">
        <f t="shared" si="23"/>
        <v>32</v>
      </c>
      <c r="AC26" s="9">
        <f t="shared" si="23"/>
        <v>10</v>
      </c>
      <c r="AD26" s="9">
        <f t="shared" si="23"/>
        <v>42</v>
      </c>
      <c r="AE26" s="9">
        <f t="shared" si="23"/>
        <v>31</v>
      </c>
      <c r="AF26" s="9">
        <f t="shared" si="23"/>
        <v>6</v>
      </c>
      <c r="AG26" s="9">
        <f t="shared" si="23"/>
        <v>37</v>
      </c>
      <c r="AH26" s="9">
        <f t="shared" si="23"/>
        <v>67</v>
      </c>
      <c r="AI26" s="9">
        <f t="shared" si="23"/>
        <v>5</v>
      </c>
      <c r="AJ26" s="9">
        <f t="shared" si="23"/>
        <v>72</v>
      </c>
      <c r="AK26" s="9">
        <f t="shared" si="23"/>
        <v>30</v>
      </c>
      <c r="AL26" s="9">
        <f t="shared" si="23"/>
        <v>5</v>
      </c>
      <c r="AM26" s="9">
        <f t="shared" si="23"/>
        <v>35</v>
      </c>
      <c r="AN26" s="9">
        <f>AN27+AN30</f>
        <v>480</v>
      </c>
      <c r="AO26" s="9">
        <f>AO27+AO30</f>
        <v>117</v>
      </c>
      <c r="AP26" s="9">
        <f>AP27+AP30</f>
        <v>597</v>
      </c>
      <c r="AQ26" s="106" t="s">
        <v>60</v>
      </c>
      <c r="AR26" s="107"/>
      <c r="AS26" s="108"/>
    </row>
    <row r="27" spans="1:45" ht="15" customHeight="1">
      <c r="A27" s="7"/>
      <c r="B27" s="109" t="s">
        <v>57</v>
      </c>
      <c r="C27" s="110"/>
      <c r="D27" s="9">
        <f aca="true" t="shared" si="24" ref="D27:I27">D28+D29</f>
        <v>1</v>
      </c>
      <c r="E27" s="9">
        <f t="shared" si="24"/>
        <v>1</v>
      </c>
      <c r="F27" s="9">
        <f t="shared" si="24"/>
        <v>2</v>
      </c>
      <c r="G27" s="9">
        <f t="shared" si="24"/>
        <v>1</v>
      </c>
      <c r="H27" s="9">
        <f t="shared" si="24"/>
        <v>3</v>
      </c>
      <c r="I27" s="9">
        <f t="shared" si="24"/>
        <v>4</v>
      </c>
      <c r="J27" s="9">
        <f aca="true" t="shared" si="25" ref="J27:AM27">J28+J29</f>
        <v>1</v>
      </c>
      <c r="K27" s="9">
        <f t="shared" si="25"/>
        <v>3</v>
      </c>
      <c r="L27" s="9">
        <f t="shared" si="25"/>
        <v>4</v>
      </c>
      <c r="M27" s="9">
        <f t="shared" si="25"/>
        <v>2</v>
      </c>
      <c r="N27" s="9">
        <f t="shared" si="25"/>
        <v>3</v>
      </c>
      <c r="O27" s="9">
        <f t="shared" si="25"/>
        <v>5</v>
      </c>
      <c r="P27" s="9">
        <f t="shared" si="25"/>
        <v>1</v>
      </c>
      <c r="Q27" s="9">
        <f t="shared" si="25"/>
        <v>3</v>
      </c>
      <c r="R27" s="9">
        <f t="shared" si="25"/>
        <v>4</v>
      </c>
      <c r="S27" s="9">
        <f t="shared" si="25"/>
        <v>1</v>
      </c>
      <c r="T27" s="9">
        <f t="shared" si="25"/>
        <v>4</v>
      </c>
      <c r="U27" s="9">
        <f t="shared" si="25"/>
        <v>5</v>
      </c>
      <c r="V27" s="9">
        <f t="shared" si="25"/>
        <v>2</v>
      </c>
      <c r="W27" s="9">
        <f t="shared" si="25"/>
        <v>3</v>
      </c>
      <c r="X27" s="9">
        <f t="shared" si="25"/>
        <v>5</v>
      </c>
      <c r="Y27" s="9">
        <f t="shared" si="25"/>
        <v>2</v>
      </c>
      <c r="Z27" s="9">
        <f t="shared" si="25"/>
        <v>2</v>
      </c>
      <c r="AA27" s="9">
        <f t="shared" si="25"/>
        <v>4</v>
      </c>
      <c r="AB27" s="9">
        <f t="shared" si="25"/>
        <v>1</v>
      </c>
      <c r="AC27" s="9">
        <f t="shared" si="25"/>
        <v>2</v>
      </c>
      <c r="AD27" s="9">
        <f t="shared" si="25"/>
        <v>3</v>
      </c>
      <c r="AE27" s="9">
        <f t="shared" si="25"/>
        <v>3</v>
      </c>
      <c r="AF27" s="9">
        <f t="shared" si="25"/>
        <v>2</v>
      </c>
      <c r="AG27" s="9">
        <f t="shared" si="25"/>
        <v>5</v>
      </c>
      <c r="AH27" s="9">
        <f t="shared" si="25"/>
        <v>3</v>
      </c>
      <c r="AI27" s="9">
        <f t="shared" si="25"/>
        <v>1</v>
      </c>
      <c r="AJ27" s="9">
        <f t="shared" si="25"/>
        <v>4</v>
      </c>
      <c r="AK27" s="9">
        <f t="shared" si="25"/>
        <v>2</v>
      </c>
      <c r="AL27" s="9">
        <f t="shared" si="25"/>
        <v>2</v>
      </c>
      <c r="AM27" s="9">
        <f t="shared" si="25"/>
        <v>4</v>
      </c>
      <c r="AN27" s="9">
        <f>AN28+AN29</f>
        <v>20</v>
      </c>
      <c r="AO27" s="9">
        <f>AO28+AO29</f>
        <v>29</v>
      </c>
      <c r="AP27" s="9">
        <f>AP28+AP29</f>
        <v>49</v>
      </c>
      <c r="AQ27" s="111" t="s">
        <v>59</v>
      </c>
      <c r="AR27" s="112"/>
      <c r="AS27" s="15"/>
    </row>
    <row r="28" spans="1:45" ht="15" customHeight="1">
      <c r="A28" s="7"/>
      <c r="B28" s="22"/>
      <c r="C28" s="50" t="s">
        <v>28</v>
      </c>
      <c r="D28" s="12">
        <v>1</v>
      </c>
      <c r="E28" s="12">
        <v>0</v>
      </c>
      <c r="F28" s="12">
        <f>D28+E28</f>
        <v>1</v>
      </c>
      <c r="G28" s="12">
        <v>1</v>
      </c>
      <c r="H28" s="12">
        <v>2</v>
      </c>
      <c r="I28" s="12">
        <f>G28+H28</f>
        <v>3</v>
      </c>
      <c r="J28" s="12">
        <v>1</v>
      </c>
      <c r="K28" s="12">
        <v>2</v>
      </c>
      <c r="L28" s="12">
        <f>J28+K28</f>
        <v>3</v>
      </c>
      <c r="M28" s="12">
        <v>1</v>
      </c>
      <c r="N28" s="12">
        <v>2</v>
      </c>
      <c r="O28" s="12">
        <f>M28+N28</f>
        <v>3</v>
      </c>
      <c r="P28" s="12">
        <v>1</v>
      </c>
      <c r="Q28" s="12">
        <v>1</v>
      </c>
      <c r="R28" s="12">
        <f>P28+Q28</f>
        <v>2</v>
      </c>
      <c r="S28" s="12">
        <v>1</v>
      </c>
      <c r="T28" s="12">
        <v>2</v>
      </c>
      <c r="U28" s="12">
        <f>S28+T28</f>
        <v>3</v>
      </c>
      <c r="V28" s="12">
        <v>1</v>
      </c>
      <c r="W28" s="12">
        <v>1</v>
      </c>
      <c r="X28" s="12">
        <f>V28+W28</f>
        <v>2</v>
      </c>
      <c r="Y28" s="12">
        <v>1</v>
      </c>
      <c r="Z28" s="12">
        <v>1</v>
      </c>
      <c r="AA28" s="12">
        <f>Y28+Z28</f>
        <v>2</v>
      </c>
      <c r="AB28" s="12">
        <v>1</v>
      </c>
      <c r="AC28" s="12">
        <v>1</v>
      </c>
      <c r="AD28" s="12">
        <f>AB28+AC28</f>
        <v>2</v>
      </c>
      <c r="AE28" s="12">
        <v>1</v>
      </c>
      <c r="AF28" s="12">
        <v>1</v>
      </c>
      <c r="AG28" s="12">
        <f>AE28+AF28</f>
        <v>2</v>
      </c>
      <c r="AH28" s="12">
        <v>2</v>
      </c>
      <c r="AI28" s="12">
        <v>0</v>
      </c>
      <c r="AJ28" s="12">
        <f>AH28+AI28</f>
        <v>2</v>
      </c>
      <c r="AK28" s="12">
        <v>2</v>
      </c>
      <c r="AL28" s="12">
        <v>1</v>
      </c>
      <c r="AM28" s="12">
        <f>AK28+AL28</f>
        <v>3</v>
      </c>
      <c r="AN28" s="13">
        <f>D28+G28+J28+M28+P28+S28+V28+Y28+AB28+AE28+AH28+AK28</f>
        <v>14</v>
      </c>
      <c r="AO28" s="13">
        <f>E28+H28+K28+N28+Q28+T28+W28+Z28+AC28+AF28+AI28+AL28</f>
        <v>14</v>
      </c>
      <c r="AP28" s="13">
        <f>AN28+AO28</f>
        <v>28</v>
      </c>
      <c r="AQ28" s="53" t="s">
        <v>31</v>
      </c>
      <c r="AR28" s="23"/>
      <c r="AS28" s="15"/>
    </row>
    <row r="29" spans="1:45" ht="15" customHeight="1">
      <c r="A29" s="7"/>
      <c r="B29" s="21"/>
      <c r="C29" s="51" t="s">
        <v>125</v>
      </c>
      <c r="D29" s="16">
        <v>0</v>
      </c>
      <c r="E29" s="16">
        <v>1</v>
      </c>
      <c r="F29" s="16">
        <f>D29+E29</f>
        <v>1</v>
      </c>
      <c r="G29" s="16">
        <v>0</v>
      </c>
      <c r="H29" s="16">
        <v>1</v>
      </c>
      <c r="I29" s="16">
        <f>G29+H29</f>
        <v>1</v>
      </c>
      <c r="J29" s="16">
        <v>0</v>
      </c>
      <c r="K29" s="16">
        <v>1</v>
      </c>
      <c r="L29" s="16">
        <f>J29+K29</f>
        <v>1</v>
      </c>
      <c r="M29" s="16">
        <v>1</v>
      </c>
      <c r="N29" s="16">
        <v>1</v>
      </c>
      <c r="O29" s="16">
        <f>M29+N29</f>
        <v>2</v>
      </c>
      <c r="P29" s="16">
        <v>0</v>
      </c>
      <c r="Q29" s="16">
        <v>2</v>
      </c>
      <c r="R29" s="12">
        <f>P29+Q29</f>
        <v>2</v>
      </c>
      <c r="S29" s="16">
        <v>0</v>
      </c>
      <c r="T29" s="16">
        <v>2</v>
      </c>
      <c r="U29" s="16">
        <f>S29+T29</f>
        <v>2</v>
      </c>
      <c r="V29" s="16">
        <v>1</v>
      </c>
      <c r="W29" s="16">
        <v>2</v>
      </c>
      <c r="X29" s="16">
        <f>V29+W29</f>
        <v>3</v>
      </c>
      <c r="Y29" s="16">
        <v>1</v>
      </c>
      <c r="Z29" s="16">
        <v>1</v>
      </c>
      <c r="AA29" s="16">
        <f>Y29+Z29</f>
        <v>2</v>
      </c>
      <c r="AB29" s="16">
        <v>0</v>
      </c>
      <c r="AC29" s="16">
        <v>1</v>
      </c>
      <c r="AD29" s="16">
        <f>AB29+AC29</f>
        <v>1</v>
      </c>
      <c r="AE29" s="16">
        <v>2</v>
      </c>
      <c r="AF29" s="16">
        <v>1</v>
      </c>
      <c r="AG29" s="16">
        <f>AE29+AF29</f>
        <v>3</v>
      </c>
      <c r="AH29" s="16">
        <v>1</v>
      </c>
      <c r="AI29" s="16">
        <v>1</v>
      </c>
      <c r="AJ29" s="16">
        <f>AH29+AI29</f>
        <v>2</v>
      </c>
      <c r="AK29" s="16">
        <v>0</v>
      </c>
      <c r="AL29" s="16">
        <v>1</v>
      </c>
      <c r="AM29" s="16">
        <f>AK29+AL29</f>
        <v>1</v>
      </c>
      <c r="AN29" s="17">
        <f>D29+G29+J29+M29+P29+S29+V29+Y29+AB29+AE29+AH29+AK29</f>
        <v>6</v>
      </c>
      <c r="AO29" s="17">
        <f>E29+H29+K29+N29+Q29+T29+W29+Z29+AC29+AF29+AI29+AL29</f>
        <v>15</v>
      </c>
      <c r="AP29" s="17">
        <f>AN29+AO29</f>
        <v>21</v>
      </c>
      <c r="AQ29" s="16" t="s">
        <v>126</v>
      </c>
      <c r="AR29" s="12"/>
      <c r="AS29" s="15"/>
    </row>
    <row r="30" spans="1:45" ht="15" customHeight="1">
      <c r="A30" s="7"/>
      <c r="B30" s="22" t="s">
        <v>29</v>
      </c>
      <c r="C30" s="19"/>
      <c r="D30" s="10">
        <f>D31+D32</f>
        <v>69</v>
      </c>
      <c r="E30" s="10">
        <f>E31+E32</f>
        <v>10</v>
      </c>
      <c r="F30" s="10">
        <f>D30+E30</f>
        <v>79</v>
      </c>
      <c r="G30" s="10">
        <f>G31+G32</f>
        <v>55</v>
      </c>
      <c r="H30" s="10">
        <f>H31+H32</f>
        <v>10</v>
      </c>
      <c r="I30" s="10">
        <f>I31+I32</f>
        <v>65</v>
      </c>
      <c r="J30" s="10">
        <f aca="true" t="shared" si="26" ref="J30:AM30">J31+J32</f>
        <v>47</v>
      </c>
      <c r="K30" s="10">
        <f t="shared" si="26"/>
        <v>9</v>
      </c>
      <c r="L30" s="10">
        <f t="shared" si="26"/>
        <v>56</v>
      </c>
      <c r="M30" s="10">
        <f t="shared" si="26"/>
        <v>21</v>
      </c>
      <c r="N30" s="10">
        <f t="shared" si="26"/>
        <v>10</v>
      </c>
      <c r="O30" s="10">
        <f t="shared" si="26"/>
        <v>31</v>
      </c>
      <c r="P30" s="10">
        <f t="shared" si="26"/>
        <v>20</v>
      </c>
      <c r="Q30" s="10">
        <f t="shared" si="26"/>
        <v>7</v>
      </c>
      <c r="R30" s="10">
        <f t="shared" si="26"/>
        <v>27</v>
      </c>
      <c r="S30" s="10">
        <f t="shared" si="26"/>
        <v>29</v>
      </c>
      <c r="T30" s="10">
        <f t="shared" si="26"/>
        <v>9</v>
      </c>
      <c r="U30" s="10">
        <f t="shared" si="26"/>
        <v>38</v>
      </c>
      <c r="V30" s="10">
        <f t="shared" si="26"/>
        <v>44</v>
      </c>
      <c r="W30" s="10">
        <f t="shared" si="26"/>
        <v>8</v>
      </c>
      <c r="X30" s="10">
        <f t="shared" si="26"/>
        <v>52</v>
      </c>
      <c r="Y30" s="10">
        <f t="shared" si="26"/>
        <v>24</v>
      </c>
      <c r="Z30" s="10">
        <f t="shared" si="26"/>
        <v>6</v>
      </c>
      <c r="AA30" s="10">
        <f t="shared" si="26"/>
        <v>30</v>
      </c>
      <c r="AB30" s="10">
        <f t="shared" si="26"/>
        <v>31</v>
      </c>
      <c r="AC30" s="10">
        <f t="shared" si="26"/>
        <v>8</v>
      </c>
      <c r="AD30" s="10">
        <f t="shared" si="26"/>
        <v>39</v>
      </c>
      <c r="AE30" s="10">
        <f t="shared" si="26"/>
        <v>28</v>
      </c>
      <c r="AF30" s="10">
        <f t="shared" si="26"/>
        <v>4</v>
      </c>
      <c r="AG30" s="10">
        <f t="shared" si="26"/>
        <v>32</v>
      </c>
      <c r="AH30" s="10">
        <f t="shared" si="26"/>
        <v>64</v>
      </c>
      <c r="AI30" s="10">
        <f t="shared" si="26"/>
        <v>4</v>
      </c>
      <c r="AJ30" s="10">
        <f t="shared" si="26"/>
        <v>68</v>
      </c>
      <c r="AK30" s="10">
        <f t="shared" si="26"/>
        <v>28</v>
      </c>
      <c r="AL30" s="10">
        <f t="shared" si="26"/>
        <v>3</v>
      </c>
      <c r="AM30" s="10">
        <f t="shared" si="26"/>
        <v>31</v>
      </c>
      <c r="AN30" s="10">
        <f>AN31+AN32</f>
        <v>460</v>
      </c>
      <c r="AO30" s="10">
        <f>AO31+AO32</f>
        <v>88</v>
      </c>
      <c r="AP30" s="10">
        <f>AP31+AP32</f>
        <v>548</v>
      </c>
      <c r="AQ30" s="24"/>
      <c r="AR30" s="23" t="s">
        <v>49</v>
      </c>
      <c r="AS30" s="15"/>
    </row>
    <row r="31" spans="1:45" ht="15" customHeight="1">
      <c r="A31" s="7"/>
      <c r="B31" s="21"/>
      <c r="C31" s="52" t="s">
        <v>43</v>
      </c>
      <c r="D31" s="25">
        <v>62</v>
      </c>
      <c r="E31" s="25">
        <v>10</v>
      </c>
      <c r="F31" s="25">
        <f>D31+E31</f>
        <v>72</v>
      </c>
      <c r="G31" s="25">
        <v>45</v>
      </c>
      <c r="H31" s="25">
        <v>10</v>
      </c>
      <c r="I31" s="25">
        <f>G31+H31</f>
        <v>55</v>
      </c>
      <c r="J31" s="25">
        <v>32</v>
      </c>
      <c r="K31" s="25">
        <v>9</v>
      </c>
      <c r="L31" s="25">
        <f>J31+K31</f>
        <v>41</v>
      </c>
      <c r="M31" s="25">
        <v>21</v>
      </c>
      <c r="N31" s="25">
        <v>10</v>
      </c>
      <c r="O31" s="25">
        <f>M31+N31</f>
        <v>31</v>
      </c>
      <c r="P31" s="25">
        <v>20</v>
      </c>
      <c r="Q31" s="25">
        <v>7</v>
      </c>
      <c r="R31" s="25">
        <f>P31+Q31</f>
        <v>27</v>
      </c>
      <c r="S31" s="25">
        <v>29</v>
      </c>
      <c r="T31" s="25">
        <v>9</v>
      </c>
      <c r="U31" s="25">
        <f>S31+T31</f>
        <v>38</v>
      </c>
      <c r="V31" s="25">
        <v>44</v>
      </c>
      <c r="W31" s="25">
        <v>8</v>
      </c>
      <c r="X31" s="25">
        <f>V31+W31</f>
        <v>52</v>
      </c>
      <c r="Y31" s="25">
        <v>24</v>
      </c>
      <c r="Z31" s="25">
        <v>6</v>
      </c>
      <c r="AA31" s="25">
        <f>Y31+Z31</f>
        <v>30</v>
      </c>
      <c r="AB31" s="25">
        <v>31</v>
      </c>
      <c r="AC31" s="25">
        <v>8</v>
      </c>
      <c r="AD31" s="25">
        <f>AB31+AC31</f>
        <v>39</v>
      </c>
      <c r="AE31" s="25">
        <v>28</v>
      </c>
      <c r="AF31" s="25">
        <v>4</v>
      </c>
      <c r="AG31" s="25">
        <f>AE31+AF31</f>
        <v>32</v>
      </c>
      <c r="AH31" s="25">
        <v>36</v>
      </c>
      <c r="AI31" s="25">
        <v>4</v>
      </c>
      <c r="AJ31" s="25">
        <f>AH31+AI31</f>
        <v>40</v>
      </c>
      <c r="AK31" s="25">
        <v>28</v>
      </c>
      <c r="AL31" s="25">
        <v>3</v>
      </c>
      <c r="AM31" s="25">
        <f>AK31+AL31</f>
        <v>31</v>
      </c>
      <c r="AN31" s="13">
        <f>D31+G31+J31+M31+P31+S31+V31+Y31+AB31+AE31+AH31+AK31</f>
        <v>400</v>
      </c>
      <c r="AO31" s="13">
        <f>E31+H31+K31+N31+Q31+T31+W31+Z31+AC31+AF31+AI31+AL31</f>
        <v>88</v>
      </c>
      <c r="AP31" s="13">
        <f>AN31+AO31</f>
        <v>488</v>
      </c>
      <c r="AQ31" s="14" t="s">
        <v>32</v>
      </c>
      <c r="AR31" s="20"/>
      <c r="AS31" s="15"/>
    </row>
    <row r="32" spans="1:45" ht="15" customHeight="1">
      <c r="A32" s="7"/>
      <c r="B32" s="51"/>
      <c r="C32" s="51" t="s">
        <v>30</v>
      </c>
      <c r="D32" s="16">
        <v>7</v>
      </c>
      <c r="E32" s="16">
        <v>0</v>
      </c>
      <c r="F32" s="16">
        <f>D32+E32</f>
        <v>7</v>
      </c>
      <c r="G32" s="16">
        <v>10</v>
      </c>
      <c r="H32" s="16">
        <v>0</v>
      </c>
      <c r="I32" s="16">
        <f>G32+H32</f>
        <v>10</v>
      </c>
      <c r="J32" s="16">
        <v>15</v>
      </c>
      <c r="K32" s="16">
        <v>0</v>
      </c>
      <c r="L32" s="16">
        <f>J32+K32</f>
        <v>15</v>
      </c>
      <c r="M32" s="16">
        <v>0</v>
      </c>
      <c r="N32" s="16">
        <v>0</v>
      </c>
      <c r="O32" s="16">
        <f>M32+N32</f>
        <v>0</v>
      </c>
      <c r="P32" s="16">
        <v>0</v>
      </c>
      <c r="Q32" s="16">
        <v>0</v>
      </c>
      <c r="R32" s="16">
        <f>P32+Q32</f>
        <v>0</v>
      </c>
      <c r="S32" s="16">
        <v>0</v>
      </c>
      <c r="T32" s="16">
        <v>0</v>
      </c>
      <c r="U32" s="16">
        <f>S32+T32</f>
        <v>0</v>
      </c>
      <c r="V32" s="16">
        <v>0</v>
      </c>
      <c r="W32" s="16">
        <v>0</v>
      </c>
      <c r="X32" s="16">
        <f>V32+W32</f>
        <v>0</v>
      </c>
      <c r="Y32" s="16">
        <v>0</v>
      </c>
      <c r="Z32" s="16">
        <v>0</v>
      </c>
      <c r="AA32" s="16">
        <f>Y32+Z32</f>
        <v>0</v>
      </c>
      <c r="AB32" s="16">
        <v>0</v>
      </c>
      <c r="AC32" s="16">
        <v>0</v>
      </c>
      <c r="AD32" s="16">
        <f>AB32+AC32</f>
        <v>0</v>
      </c>
      <c r="AE32" s="16">
        <v>0</v>
      </c>
      <c r="AF32" s="16">
        <v>0</v>
      </c>
      <c r="AG32" s="16">
        <f>AE32+AF32</f>
        <v>0</v>
      </c>
      <c r="AH32" s="16">
        <v>28</v>
      </c>
      <c r="AI32" s="16">
        <v>0</v>
      </c>
      <c r="AJ32" s="16">
        <f>AH32+AI32</f>
        <v>28</v>
      </c>
      <c r="AK32" s="16">
        <v>0</v>
      </c>
      <c r="AL32" s="16">
        <v>0</v>
      </c>
      <c r="AM32" s="16">
        <f>AK32+AL32</f>
        <v>0</v>
      </c>
      <c r="AN32" s="17">
        <f>D32+G32+J32+M32+P32+S32+V32+Y32+AB32+AE32+AH32+AK32</f>
        <v>60</v>
      </c>
      <c r="AO32" s="17">
        <f>E32+H32+K32+N32+Q32+T32+W32+Z32+AC32+AF32+AI32+AL32</f>
        <v>0</v>
      </c>
      <c r="AP32" s="17">
        <f>AN32+AO32</f>
        <v>60</v>
      </c>
      <c r="AQ32" s="6" t="s">
        <v>33</v>
      </c>
      <c r="AR32" s="16"/>
      <c r="AS32" s="15"/>
    </row>
    <row r="33" spans="1:45" ht="9" customHeight="1">
      <c r="A33" s="7"/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15"/>
    </row>
    <row r="34" spans="1:45" ht="15" customHeight="1">
      <c r="A34" s="103" t="s">
        <v>17</v>
      </c>
      <c r="B34" s="104"/>
      <c r="C34" s="105"/>
      <c r="D34" s="9">
        <f aca="true" t="shared" si="27" ref="D34:I34">D35+D36</f>
        <v>-6</v>
      </c>
      <c r="E34" s="9">
        <f t="shared" si="27"/>
        <v>10</v>
      </c>
      <c r="F34" s="9">
        <f t="shared" si="27"/>
        <v>4</v>
      </c>
      <c r="G34" s="9">
        <f t="shared" si="27"/>
        <v>4</v>
      </c>
      <c r="H34" s="9">
        <f t="shared" si="27"/>
        <v>0</v>
      </c>
      <c r="I34" s="9">
        <f t="shared" si="27"/>
        <v>4</v>
      </c>
      <c r="J34" s="9">
        <f aca="true" t="shared" si="28" ref="J34:AM34">J35+J36</f>
        <v>0</v>
      </c>
      <c r="K34" s="9">
        <f t="shared" si="28"/>
        <v>-7</v>
      </c>
      <c r="L34" s="9">
        <f t="shared" si="28"/>
        <v>-7</v>
      </c>
      <c r="M34" s="9">
        <f t="shared" si="28"/>
        <v>-1</v>
      </c>
      <c r="N34" s="9">
        <f t="shared" si="28"/>
        <v>-5</v>
      </c>
      <c r="O34" s="9">
        <f t="shared" si="28"/>
        <v>-6</v>
      </c>
      <c r="P34" s="9">
        <f t="shared" si="28"/>
        <v>3</v>
      </c>
      <c r="Q34" s="9">
        <f t="shared" si="28"/>
        <v>-6</v>
      </c>
      <c r="R34" s="9">
        <f t="shared" si="28"/>
        <v>-3</v>
      </c>
      <c r="S34" s="9">
        <f t="shared" si="28"/>
        <v>-1</v>
      </c>
      <c r="T34" s="9">
        <f t="shared" si="28"/>
        <v>0</v>
      </c>
      <c r="U34" s="9">
        <f t="shared" si="28"/>
        <v>-1</v>
      </c>
      <c r="V34" s="9">
        <f t="shared" si="28"/>
        <v>-2</v>
      </c>
      <c r="W34" s="9">
        <f t="shared" si="28"/>
        <v>-6</v>
      </c>
      <c r="X34" s="9">
        <f t="shared" si="28"/>
        <v>-8</v>
      </c>
      <c r="Y34" s="9">
        <f t="shared" si="28"/>
        <v>-1</v>
      </c>
      <c r="Z34" s="9">
        <f t="shared" si="28"/>
        <v>3</v>
      </c>
      <c r="AA34" s="9">
        <f t="shared" si="28"/>
        <v>2</v>
      </c>
      <c r="AB34" s="9">
        <f t="shared" si="28"/>
        <v>9</v>
      </c>
      <c r="AC34" s="9">
        <f t="shared" si="28"/>
        <v>2</v>
      </c>
      <c r="AD34" s="9">
        <f t="shared" si="28"/>
        <v>11</v>
      </c>
      <c r="AE34" s="9">
        <f t="shared" si="28"/>
        <v>6</v>
      </c>
      <c r="AF34" s="9">
        <f t="shared" si="28"/>
        <v>-2</v>
      </c>
      <c r="AG34" s="9">
        <f t="shared" si="28"/>
        <v>4</v>
      </c>
      <c r="AH34" s="9">
        <f t="shared" si="28"/>
        <v>-1</v>
      </c>
      <c r="AI34" s="9">
        <f t="shared" si="28"/>
        <v>5</v>
      </c>
      <c r="AJ34" s="9">
        <f t="shared" si="28"/>
        <v>4</v>
      </c>
      <c r="AK34" s="9">
        <f t="shared" si="28"/>
        <v>-3</v>
      </c>
      <c r="AL34" s="9">
        <f t="shared" si="28"/>
        <v>3</v>
      </c>
      <c r="AM34" s="9">
        <f t="shared" si="28"/>
        <v>0</v>
      </c>
      <c r="AN34" s="9">
        <f>AN35+AN36</f>
        <v>7</v>
      </c>
      <c r="AO34" s="9">
        <f>AO35+AO36</f>
        <v>-3</v>
      </c>
      <c r="AP34" s="9">
        <f>AP35+AP36</f>
        <v>4</v>
      </c>
      <c r="AQ34" s="106" t="s">
        <v>18</v>
      </c>
      <c r="AR34" s="107"/>
      <c r="AS34" s="108"/>
    </row>
    <row r="35" spans="1:45" ht="15" customHeight="1">
      <c r="A35" s="7"/>
      <c r="B35" s="63" t="s">
        <v>44</v>
      </c>
      <c r="C35" s="64"/>
      <c r="D35" s="12">
        <v>1</v>
      </c>
      <c r="E35" s="12">
        <v>5</v>
      </c>
      <c r="F35" s="12">
        <f>D35+E35</f>
        <v>6</v>
      </c>
      <c r="G35" s="12">
        <v>1</v>
      </c>
      <c r="H35" s="12">
        <v>1</v>
      </c>
      <c r="I35" s="12">
        <f>SUM(G35:H35)</f>
        <v>2</v>
      </c>
      <c r="J35" s="12">
        <v>1</v>
      </c>
      <c r="K35" s="12">
        <v>-7</v>
      </c>
      <c r="L35" s="12">
        <f>SUM(J35:K35)</f>
        <v>-6</v>
      </c>
      <c r="M35" s="12">
        <v>3</v>
      </c>
      <c r="N35" s="12">
        <v>-2</v>
      </c>
      <c r="O35" s="12">
        <f>SUM(M35:N35)</f>
        <v>1</v>
      </c>
      <c r="P35" s="12">
        <v>0</v>
      </c>
      <c r="Q35" s="12">
        <v>-6</v>
      </c>
      <c r="R35" s="12">
        <f>SUM(P35:Q35)</f>
        <v>-6</v>
      </c>
      <c r="S35" s="12">
        <v>3</v>
      </c>
      <c r="T35" s="12">
        <v>1</v>
      </c>
      <c r="U35" s="12">
        <f>SUM(S35:T35)</f>
        <v>4</v>
      </c>
      <c r="V35" s="12">
        <v>1</v>
      </c>
      <c r="W35" s="12">
        <v>0</v>
      </c>
      <c r="X35" s="12">
        <f>SUM(V35:W35)</f>
        <v>1</v>
      </c>
      <c r="Y35" s="12">
        <v>0</v>
      </c>
      <c r="Z35" s="12">
        <v>4</v>
      </c>
      <c r="AA35" s="12">
        <f>SUM(Y35:Z35)</f>
        <v>4</v>
      </c>
      <c r="AB35" s="12">
        <v>9</v>
      </c>
      <c r="AC35" s="12">
        <v>3</v>
      </c>
      <c r="AD35" s="12">
        <f>SUM(AB35:AC35)</f>
        <v>12</v>
      </c>
      <c r="AE35" s="12">
        <v>5</v>
      </c>
      <c r="AF35" s="12">
        <v>1</v>
      </c>
      <c r="AG35" s="12">
        <f>SUM(AE35:AF35)</f>
        <v>6</v>
      </c>
      <c r="AH35" s="12">
        <v>1</v>
      </c>
      <c r="AI35" s="12">
        <v>5</v>
      </c>
      <c r="AJ35" s="12">
        <f>SUM(AH35:AI35)</f>
        <v>6</v>
      </c>
      <c r="AK35" s="12">
        <v>2</v>
      </c>
      <c r="AL35" s="12">
        <v>4</v>
      </c>
      <c r="AM35" s="12">
        <f>SUM(AK35:AL35)</f>
        <v>6</v>
      </c>
      <c r="AN35" s="13">
        <f>D35+G35+J35+M35+P35+S35+V35+Y35+AB35+AE35+AH35+AK35</f>
        <v>27</v>
      </c>
      <c r="AO35" s="13">
        <f>E35+H35+K35+N35+Q35+T35+W35+Z35+AC35+AF35+AI35+AL35</f>
        <v>9</v>
      </c>
      <c r="AP35" s="13">
        <f>AN35+AO35</f>
        <v>36</v>
      </c>
      <c r="AQ35" s="111" t="s">
        <v>45</v>
      </c>
      <c r="AR35" s="112"/>
      <c r="AS35" s="15"/>
    </row>
    <row r="36" spans="1:45" ht="15" customHeight="1">
      <c r="A36" s="7"/>
      <c r="B36" s="69" t="s">
        <v>68</v>
      </c>
      <c r="C36" s="72"/>
      <c r="D36" s="6">
        <v>-7</v>
      </c>
      <c r="E36" s="6">
        <v>5</v>
      </c>
      <c r="F36" s="6">
        <f>D36+E36</f>
        <v>-2</v>
      </c>
      <c r="G36" s="6">
        <v>3</v>
      </c>
      <c r="H36" s="6">
        <v>-1</v>
      </c>
      <c r="I36" s="6">
        <f>SUM(G36:H36)</f>
        <v>2</v>
      </c>
      <c r="J36" s="6">
        <v>-1</v>
      </c>
      <c r="K36" s="6">
        <v>0</v>
      </c>
      <c r="L36" s="6">
        <f>SUM(J36:K36)</f>
        <v>-1</v>
      </c>
      <c r="M36" s="6">
        <v>-4</v>
      </c>
      <c r="N36" s="6">
        <v>-3</v>
      </c>
      <c r="O36" s="6">
        <f>SUM(M36:N36)</f>
        <v>-7</v>
      </c>
      <c r="P36" s="6">
        <v>3</v>
      </c>
      <c r="Q36" s="6">
        <v>0</v>
      </c>
      <c r="R36" s="6">
        <f>SUM(P36:Q36)</f>
        <v>3</v>
      </c>
      <c r="S36" s="6">
        <v>-4</v>
      </c>
      <c r="T36" s="6">
        <v>-1</v>
      </c>
      <c r="U36" s="6">
        <f>SUM(S36:T36)</f>
        <v>-5</v>
      </c>
      <c r="V36" s="6">
        <v>-3</v>
      </c>
      <c r="W36" s="6">
        <v>-6</v>
      </c>
      <c r="X36" s="6">
        <f>SUM(V36:W36)</f>
        <v>-9</v>
      </c>
      <c r="Y36" s="6">
        <v>-1</v>
      </c>
      <c r="Z36" s="6">
        <v>-1</v>
      </c>
      <c r="AA36" s="6">
        <f>SUM(Y36:Z36)</f>
        <v>-2</v>
      </c>
      <c r="AB36" s="6">
        <v>0</v>
      </c>
      <c r="AC36" s="6">
        <v>-1</v>
      </c>
      <c r="AD36" s="6">
        <f>SUM(AB36:AC36)</f>
        <v>-1</v>
      </c>
      <c r="AE36" s="6">
        <v>1</v>
      </c>
      <c r="AF36" s="6">
        <v>-3</v>
      </c>
      <c r="AG36" s="6">
        <f>SUM(AE36:AF36)</f>
        <v>-2</v>
      </c>
      <c r="AH36" s="6">
        <v>-2</v>
      </c>
      <c r="AI36" s="6">
        <v>0</v>
      </c>
      <c r="AJ36" s="6">
        <f>SUM(AH36:AI36)</f>
        <v>-2</v>
      </c>
      <c r="AK36" s="6">
        <v>-5</v>
      </c>
      <c r="AL36" s="6">
        <v>-1</v>
      </c>
      <c r="AM36" s="6">
        <f>SUM(AK36:AL36)</f>
        <v>-6</v>
      </c>
      <c r="AN36" s="65">
        <f>D36+G36+J36+M36+P36+S36+V36+Y36+AB36+AE36+AH36+AK36</f>
        <v>-20</v>
      </c>
      <c r="AO36" s="17">
        <f>E36+H36+K36+N36+Q36+T36+W36+Z36+AC36+AF36+AI36+AL36</f>
        <v>-12</v>
      </c>
      <c r="AP36" s="17">
        <f>AN36+AO36</f>
        <v>-32</v>
      </c>
      <c r="AQ36" s="73" t="s">
        <v>69</v>
      </c>
      <c r="AR36" s="96"/>
      <c r="AS36" s="15"/>
    </row>
    <row r="37" spans="1:45" ht="9" customHeight="1">
      <c r="A37" s="7"/>
      <c r="B37" s="26"/>
      <c r="C37" s="26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62"/>
      <c r="AP37" s="62"/>
      <c r="AQ37" s="27"/>
      <c r="AR37" s="27"/>
      <c r="AS37" s="15"/>
    </row>
    <row r="38" spans="1:45" ht="15" customHeight="1">
      <c r="A38" s="128"/>
      <c r="B38" s="118"/>
      <c r="C38" s="118"/>
      <c r="D38" s="129" t="s">
        <v>102</v>
      </c>
      <c r="E38" s="116"/>
      <c r="F38" s="117"/>
      <c r="G38" s="115" t="s">
        <v>103</v>
      </c>
      <c r="H38" s="116"/>
      <c r="I38" s="117"/>
      <c r="J38" s="115" t="s">
        <v>104</v>
      </c>
      <c r="K38" s="116"/>
      <c r="L38" s="117"/>
      <c r="M38" s="115" t="s">
        <v>105</v>
      </c>
      <c r="N38" s="116"/>
      <c r="O38" s="117"/>
      <c r="P38" s="127" t="s">
        <v>106</v>
      </c>
      <c r="Q38" s="116"/>
      <c r="R38" s="116"/>
      <c r="S38" s="114" t="s">
        <v>107</v>
      </c>
      <c r="T38" s="114"/>
      <c r="U38" s="114"/>
      <c r="V38" s="113" t="s">
        <v>108</v>
      </c>
      <c r="W38" s="114"/>
      <c r="X38" s="114"/>
      <c r="Y38" s="114" t="s">
        <v>109</v>
      </c>
      <c r="Z38" s="114"/>
      <c r="AA38" s="114"/>
      <c r="AB38" s="126" t="s">
        <v>110</v>
      </c>
      <c r="AC38" s="114"/>
      <c r="AD38" s="114"/>
      <c r="AE38" s="113" t="s">
        <v>111</v>
      </c>
      <c r="AF38" s="114"/>
      <c r="AG38" s="114"/>
      <c r="AH38" s="114" t="s">
        <v>112</v>
      </c>
      <c r="AI38" s="114"/>
      <c r="AJ38" s="114"/>
      <c r="AK38" s="113" t="s">
        <v>113</v>
      </c>
      <c r="AL38" s="114"/>
      <c r="AM38" s="114"/>
      <c r="AN38" s="115" t="s">
        <v>113</v>
      </c>
      <c r="AO38" s="116"/>
      <c r="AP38" s="117"/>
      <c r="AQ38" s="118"/>
      <c r="AR38" s="118"/>
      <c r="AS38" s="119"/>
    </row>
    <row r="39" spans="1:45" ht="15" customHeight="1">
      <c r="A39" s="120" t="s">
        <v>37</v>
      </c>
      <c r="B39" s="121"/>
      <c r="C39" s="122"/>
      <c r="D39" s="6">
        <f aca="true" t="shared" si="29" ref="D39:T39">D11+D13-D17-D26-D34</f>
        <v>2000</v>
      </c>
      <c r="E39" s="6">
        <f>E11+E13-E17-E26-E34</f>
        <v>746</v>
      </c>
      <c r="F39" s="6">
        <f t="shared" si="29"/>
        <v>2746</v>
      </c>
      <c r="G39" s="6">
        <f t="shared" si="29"/>
        <v>2234</v>
      </c>
      <c r="H39" s="6">
        <f t="shared" si="29"/>
        <v>1024</v>
      </c>
      <c r="I39" s="6">
        <f t="shared" si="29"/>
        <v>3258</v>
      </c>
      <c r="J39" s="6">
        <f t="shared" si="29"/>
        <v>3650</v>
      </c>
      <c r="K39" s="6">
        <f t="shared" si="29"/>
        <v>1655</v>
      </c>
      <c r="L39" s="6">
        <f t="shared" si="29"/>
        <v>5305</v>
      </c>
      <c r="M39" s="6">
        <f t="shared" si="29"/>
        <v>4406</v>
      </c>
      <c r="N39" s="6">
        <f t="shared" si="29"/>
        <v>1737</v>
      </c>
      <c r="O39" s="6">
        <f t="shared" si="29"/>
        <v>6143</v>
      </c>
      <c r="P39" s="6">
        <f t="shared" si="29"/>
        <v>4292</v>
      </c>
      <c r="Q39" s="6">
        <f t="shared" si="29"/>
        <v>1566</v>
      </c>
      <c r="R39" s="6">
        <f t="shared" si="29"/>
        <v>5858</v>
      </c>
      <c r="S39" s="6">
        <f t="shared" si="29"/>
        <v>3952</v>
      </c>
      <c r="T39" s="6">
        <f t="shared" si="29"/>
        <v>1308</v>
      </c>
      <c r="U39" s="6">
        <f>S39+T39</f>
        <v>5260</v>
      </c>
      <c r="V39" s="6">
        <f aca="true" t="shared" si="30" ref="V39:AP39">V11+V13-V17-V26-V34</f>
        <v>3565</v>
      </c>
      <c r="W39" s="6">
        <f t="shared" si="30"/>
        <v>1084</v>
      </c>
      <c r="X39" s="6">
        <f t="shared" si="30"/>
        <v>4649</v>
      </c>
      <c r="Y39" s="6">
        <f t="shared" si="30"/>
        <v>3222</v>
      </c>
      <c r="Z39" s="6">
        <f t="shared" si="30"/>
        <v>827</v>
      </c>
      <c r="AA39" s="6">
        <f t="shared" si="30"/>
        <v>4049</v>
      </c>
      <c r="AB39" s="6">
        <f t="shared" si="30"/>
        <v>2780</v>
      </c>
      <c r="AC39" s="6">
        <f t="shared" si="30"/>
        <v>613</v>
      </c>
      <c r="AD39" s="6">
        <f t="shared" si="30"/>
        <v>3393</v>
      </c>
      <c r="AE39" s="6">
        <f t="shared" si="30"/>
        <v>2349</v>
      </c>
      <c r="AF39" s="6">
        <f t="shared" si="30"/>
        <v>477</v>
      </c>
      <c r="AG39" s="6">
        <f t="shared" si="30"/>
        <v>2826</v>
      </c>
      <c r="AH39" s="6">
        <f t="shared" si="30"/>
        <v>1904</v>
      </c>
      <c r="AI39" s="6">
        <f t="shared" si="30"/>
        <v>395</v>
      </c>
      <c r="AJ39" s="6">
        <f t="shared" si="30"/>
        <v>2299</v>
      </c>
      <c r="AK39" s="6">
        <f t="shared" si="30"/>
        <v>1630</v>
      </c>
      <c r="AL39" s="6">
        <f t="shared" si="30"/>
        <v>440</v>
      </c>
      <c r="AM39" s="6">
        <f t="shared" si="30"/>
        <v>2070</v>
      </c>
      <c r="AN39" s="6">
        <f t="shared" si="30"/>
        <v>1630</v>
      </c>
      <c r="AO39" s="6">
        <f t="shared" si="30"/>
        <v>440</v>
      </c>
      <c r="AP39" s="6">
        <f t="shared" si="30"/>
        <v>2070</v>
      </c>
      <c r="AQ39" s="123" t="s">
        <v>19</v>
      </c>
      <c r="AR39" s="124"/>
      <c r="AS39" s="125"/>
    </row>
    <row r="40" spans="1:45" ht="9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30"/>
    </row>
    <row r="41" spans="1:45" ht="15" customHeight="1">
      <c r="A41" s="103" t="s">
        <v>61</v>
      </c>
      <c r="B41" s="104"/>
      <c r="C41" s="105"/>
      <c r="D41" s="9">
        <f aca="true" t="shared" si="31" ref="D41:I41">D42+D43</f>
        <v>2000</v>
      </c>
      <c r="E41" s="9">
        <f t="shared" si="31"/>
        <v>746</v>
      </c>
      <c r="F41" s="9">
        <f t="shared" si="31"/>
        <v>2746</v>
      </c>
      <c r="G41" s="9">
        <f t="shared" si="31"/>
        <v>2234</v>
      </c>
      <c r="H41" s="9">
        <f t="shared" si="31"/>
        <v>1024</v>
      </c>
      <c r="I41" s="9">
        <f t="shared" si="31"/>
        <v>3258</v>
      </c>
      <c r="J41" s="9">
        <f aca="true" t="shared" si="32" ref="J41:T41">J42+J43</f>
        <v>3650</v>
      </c>
      <c r="K41" s="9">
        <f t="shared" si="32"/>
        <v>1655</v>
      </c>
      <c r="L41" s="9">
        <f t="shared" si="32"/>
        <v>5305</v>
      </c>
      <c r="M41" s="9">
        <f t="shared" si="32"/>
        <v>4406</v>
      </c>
      <c r="N41" s="9">
        <f t="shared" si="32"/>
        <v>1737</v>
      </c>
      <c r="O41" s="9">
        <f t="shared" si="32"/>
        <v>6143</v>
      </c>
      <c r="P41" s="9">
        <f t="shared" si="32"/>
        <v>4292</v>
      </c>
      <c r="Q41" s="9">
        <f t="shared" si="32"/>
        <v>1566</v>
      </c>
      <c r="R41" s="9">
        <f t="shared" si="32"/>
        <v>5858</v>
      </c>
      <c r="S41" s="9">
        <f t="shared" si="32"/>
        <v>3952</v>
      </c>
      <c r="T41" s="9">
        <f t="shared" si="32"/>
        <v>1308</v>
      </c>
      <c r="U41" s="9">
        <f>S41+T41</f>
        <v>5260</v>
      </c>
      <c r="V41" s="9">
        <f aca="true" t="shared" si="33" ref="V41:AI41">V42+V43</f>
        <v>3565</v>
      </c>
      <c r="W41" s="9">
        <f t="shared" si="33"/>
        <v>1084</v>
      </c>
      <c r="X41" s="9">
        <f t="shared" si="33"/>
        <v>4649</v>
      </c>
      <c r="Y41" s="9">
        <f t="shared" si="33"/>
        <v>3222</v>
      </c>
      <c r="Z41" s="9">
        <f t="shared" si="33"/>
        <v>827</v>
      </c>
      <c r="AA41" s="9">
        <f t="shared" si="33"/>
        <v>4049</v>
      </c>
      <c r="AB41" s="9">
        <f t="shared" si="33"/>
        <v>2780</v>
      </c>
      <c r="AC41" s="9">
        <f t="shared" si="33"/>
        <v>613</v>
      </c>
      <c r="AD41" s="9">
        <f t="shared" si="33"/>
        <v>3393</v>
      </c>
      <c r="AE41" s="9">
        <f t="shared" si="33"/>
        <v>2349</v>
      </c>
      <c r="AF41" s="9">
        <f t="shared" si="33"/>
        <v>477</v>
      </c>
      <c r="AG41" s="9">
        <f t="shared" si="33"/>
        <v>2826</v>
      </c>
      <c r="AH41" s="9">
        <f t="shared" si="33"/>
        <v>1904</v>
      </c>
      <c r="AI41" s="9">
        <f t="shared" si="33"/>
        <v>395</v>
      </c>
      <c r="AJ41" s="9">
        <f>SUM(AH41:AI41)</f>
        <v>2299</v>
      </c>
      <c r="AK41" s="9">
        <f aca="true" t="shared" si="34" ref="AK41:AP41">AK42+AK43</f>
        <v>1630</v>
      </c>
      <c r="AL41" s="9">
        <f t="shared" si="34"/>
        <v>440</v>
      </c>
      <c r="AM41" s="9">
        <f t="shared" si="34"/>
        <v>2070</v>
      </c>
      <c r="AN41" s="9">
        <f t="shared" si="34"/>
        <v>1630</v>
      </c>
      <c r="AO41" s="9">
        <f t="shared" si="34"/>
        <v>440</v>
      </c>
      <c r="AP41" s="9">
        <f t="shared" si="34"/>
        <v>2070</v>
      </c>
      <c r="AQ41" s="106" t="s">
        <v>55</v>
      </c>
      <c r="AR41" s="107"/>
      <c r="AS41" s="108"/>
    </row>
    <row r="42" spans="1:45" ht="15" customHeight="1">
      <c r="A42" s="7"/>
      <c r="B42" s="109" t="s">
        <v>75</v>
      </c>
      <c r="C42" s="110"/>
      <c r="D42" s="12">
        <v>1827</v>
      </c>
      <c r="E42" s="12">
        <v>563</v>
      </c>
      <c r="F42" s="12">
        <f>D42+E42</f>
        <v>2390</v>
      </c>
      <c r="G42" s="12">
        <v>2030</v>
      </c>
      <c r="H42" s="12">
        <v>819</v>
      </c>
      <c r="I42" s="12">
        <f>G42+H42</f>
        <v>2849</v>
      </c>
      <c r="J42" s="12">
        <v>3290</v>
      </c>
      <c r="K42" s="12">
        <v>1422</v>
      </c>
      <c r="L42" s="12">
        <f>J42+K42</f>
        <v>4712</v>
      </c>
      <c r="M42" s="12">
        <v>3994</v>
      </c>
      <c r="N42" s="12">
        <v>1442</v>
      </c>
      <c r="O42" s="12">
        <f>M42+N42</f>
        <v>5436</v>
      </c>
      <c r="P42" s="12">
        <v>3905</v>
      </c>
      <c r="Q42" s="12">
        <v>1295</v>
      </c>
      <c r="R42" s="12">
        <f>P42+Q42</f>
        <v>5200</v>
      </c>
      <c r="S42" s="12">
        <v>3557</v>
      </c>
      <c r="T42" s="12">
        <v>1072</v>
      </c>
      <c r="U42" s="12">
        <f>S42+T42</f>
        <v>4629</v>
      </c>
      <c r="V42" s="12">
        <v>3217</v>
      </c>
      <c r="W42" s="12">
        <v>850</v>
      </c>
      <c r="X42" s="12">
        <f>V42+W42</f>
        <v>4067</v>
      </c>
      <c r="Y42" s="12">
        <v>2907</v>
      </c>
      <c r="Z42" s="12">
        <v>655</v>
      </c>
      <c r="AA42" s="12">
        <f>Y42+Z42</f>
        <v>3562</v>
      </c>
      <c r="AB42" s="12">
        <v>2467</v>
      </c>
      <c r="AC42" s="12">
        <v>470</v>
      </c>
      <c r="AD42" s="12">
        <f>AB42+AC42</f>
        <v>2937</v>
      </c>
      <c r="AE42" s="12">
        <v>2049</v>
      </c>
      <c r="AF42" s="12">
        <v>362</v>
      </c>
      <c r="AG42" s="12">
        <f>AE42+AF42</f>
        <v>2411</v>
      </c>
      <c r="AH42" s="12">
        <v>1660</v>
      </c>
      <c r="AI42" s="12">
        <v>285</v>
      </c>
      <c r="AJ42" s="12">
        <f>AH42+AI42</f>
        <v>1945</v>
      </c>
      <c r="AK42" s="12">
        <v>1441</v>
      </c>
      <c r="AL42" s="12">
        <v>315</v>
      </c>
      <c r="AM42" s="12">
        <f>AK42+AL42</f>
        <v>1756</v>
      </c>
      <c r="AN42" s="12">
        <v>1441</v>
      </c>
      <c r="AO42" s="12">
        <v>315</v>
      </c>
      <c r="AP42" s="12">
        <f>AN42+AO42</f>
        <v>1756</v>
      </c>
      <c r="AQ42" s="111" t="s">
        <v>76</v>
      </c>
      <c r="AR42" s="112"/>
      <c r="AS42" s="15"/>
    </row>
    <row r="43" spans="1:45" ht="15" customHeight="1">
      <c r="A43" s="7"/>
      <c r="B43" s="69" t="s">
        <v>20</v>
      </c>
      <c r="C43" s="72"/>
      <c r="D43" s="6">
        <v>173</v>
      </c>
      <c r="E43" s="6">
        <v>183</v>
      </c>
      <c r="F43" s="6">
        <f>D43+E43</f>
        <v>356</v>
      </c>
      <c r="G43" s="6">
        <v>204</v>
      </c>
      <c r="H43" s="6">
        <v>205</v>
      </c>
      <c r="I43" s="6">
        <f>G43+H43</f>
        <v>409</v>
      </c>
      <c r="J43" s="6">
        <v>360</v>
      </c>
      <c r="K43" s="6">
        <v>233</v>
      </c>
      <c r="L43" s="6">
        <f>J43+K43</f>
        <v>593</v>
      </c>
      <c r="M43" s="6">
        <v>412</v>
      </c>
      <c r="N43" s="6">
        <v>295</v>
      </c>
      <c r="O43" s="6">
        <f>M43+N43</f>
        <v>707</v>
      </c>
      <c r="P43" s="6">
        <v>387</v>
      </c>
      <c r="Q43" s="6">
        <v>271</v>
      </c>
      <c r="R43" s="6">
        <f>P43+Q43</f>
        <v>658</v>
      </c>
      <c r="S43" s="6">
        <v>395</v>
      </c>
      <c r="T43" s="6">
        <v>236</v>
      </c>
      <c r="U43" s="6">
        <f>S43+T43</f>
        <v>631</v>
      </c>
      <c r="V43" s="6">
        <v>348</v>
      </c>
      <c r="W43" s="6">
        <v>234</v>
      </c>
      <c r="X43" s="6">
        <f>V43+W43</f>
        <v>582</v>
      </c>
      <c r="Y43" s="6">
        <v>315</v>
      </c>
      <c r="Z43" s="6">
        <v>172</v>
      </c>
      <c r="AA43" s="6">
        <f>Y43+Z43</f>
        <v>487</v>
      </c>
      <c r="AB43" s="6">
        <v>313</v>
      </c>
      <c r="AC43" s="6">
        <v>143</v>
      </c>
      <c r="AD43" s="6">
        <f>AB43+AC43</f>
        <v>456</v>
      </c>
      <c r="AE43" s="6">
        <v>300</v>
      </c>
      <c r="AF43" s="6">
        <v>115</v>
      </c>
      <c r="AG43" s="6">
        <f>AE43+AF43</f>
        <v>415</v>
      </c>
      <c r="AH43" s="6">
        <v>244</v>
      </c>
      <c r="AI43" s="6">
        <v>110</v>
      </c>
      <c r="AJ43" s="6">
        <f>AH43+AI43</f>
        <v>354</v>
      </c>
      <c r="AK43" s="6">
        <v>189</v>
      </c>
      <c r="AL43" s="6">
        <v>125</v>
      </c>
      <c r="AM43" s="6">
        <f>AK43+AL43</f>
        <v>314</v>
      </c>
      <c r="AN43" s="6">
        <v>189</v>
      </c>
      <c r="AO43" s="6">
        <v>125</v>
      </c>
      <c r="AP43" s="6">
        <f>AN43+AO43</f>
        <v>314</v>
      </c>
      <c r="AQ43" s="73" t="s">
        <v>21</v>
      </c>
      <c r="AR43" s="96"/>
      <c r="AS43" s="15"/>
    </row>
    <row r="44" spans="1:45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ht="30" customHeight="1">
      <c r="A45" s="97" t="s">
        <v>22</v>
      </c>
      <c r="B45" s="98"/>
      <c r="C45" s="9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100" t="s">
        <v>23</v>
      </c>
      <c r="AR45" s="101"/>
      <c r="AS45" s="102"/>
    </row>
    <row r="46" spans="1:45" ht="15" customHeight="1">
      <c r="A46" s="7"/>
      <c r="B46" s="66" t="s">
        <v>24</v>
      </c>
      <c r="C46" s="67"/>
      <c r="D46" s="20">
        <v>0</v>
      </c>
      <c r="E46" s="20">
        <v>0</v>
      </c>
      <c r="F46" s="20">
        <f>D46+E46</f>
        <v>0</v>
      </c>
      <c r="G46" s="20">
        <v>0</v>
      </c>
      <c r="H46" s="20">
        <v>0</v>
      </c>
      <c r="I46" s="20">
        <f aca="true" t="shared" si="35" ref="I46:I51">SUM(G46:H46)</f>
        <v>0</v>
      </c>
      <c r="J46" s="20">
        <v>0</v>
      </c>
      <c r="K46" s="20">
        <v>0</v>
      </c>
      <c r="L46" s="20">
        <f aca="true" t="shared" si="36" ref="L46:L51">SUM(J46:K46)</f>
        <v>0</v>
      </c>
      <c r="M46" s="20">
        <v>0</v>
      </c>
      <c r="N46" s="20">
        <v>0</v>
      </c>
      <c r="O46" s="20">
        <f aca="true" t="shared" si="37" ref="O46:O51">SUM(M46:N46)</f>
        <v>0</v>
      </c>
      <c r="P46" s="20">
        <v>0</v>
      </c>
      <c r="Q46" s="20">
        <v>0</v>
      </c>
      <c r="R46" s="20">
        <f aca="true" t="shared" si="38" ref="R46:R51">SUM(P46:Q46)</f>
        <v>0</v>
      </c>
      <c r="S46" s="20">
        <v>0</v>
      </c>
      <c r="T46" s="20">
        <v>0</v>
      </c>
      <c r="U46" s="20">
        <f aca="true" t="shared" si="39" ref="U46:U51">SUM(S46:T46)</f>
        <v>0</v>
      </c>
      <c r="V46" s="20">
        <v>0</v>
      </c>
      <c r="W46" s="20">
        <v>0</v>
      </c>
      <c r="X46" s="20">
        <f aca="true" t="shared" si="40" ref="X46:X51">SUM(V46:W46)</f>
        <v>0</v>
      </c>
      <c r="Y46" s="20">
        <v>0</v>
      </c>
      <c r="Z46" s="20">
        <v>0</v>
      </c>
      <c r="AA46" s="20">
        <f aca="true" t="shared" si="41" ref="AA46:AA51">SUM(Y46:Z46)</f>
        <v>0</v>
      </c>
      <c r="AB46" s="20">
        <v>0</v>
      </c>
      <c r="AC46" s="20">
        <v>0</v>
      </c>
      <c r="AD46" s="20">
        <f aca="true" t="shared" si="42" ref="AD46:AD51">SUM(AB46:AC46)</f>
        <v>0</v>
      </c>
      <c r="AE46" s="20">
        <v>0</v>
      </c>
      <c r="AF46" s="20">
        <v>0</v>
      </c>
      <c r="AG46" s="20">
        <f aca="true" t="shared" si="43" ref="AG46:AG51">SUM(AE46:AF46)</f>
        <v>0</v>
      </c>
      <c r="AH46" s="20">
        <v>0</v>
      </c>
      <c r="AI46" s="20">
        <v>0</v>
      </c>
      <c r="AJ46" s="20">
        <f aca="true" t="shared" si="44" ref="AJ46:AJ51">SUM(AH46:AI46)</f>
        <v>0</v>
      </c>
      <c r="AK46" s="20">
        <v>0</v>
      </c>
      <c r="AL46" s="20">
        <v>0</v>
      </c>
      <c r="AM46" s="20">
        <f aca="true" t="shared" si="45" ref="AM46:AM51">SUM(AK46:AL46)</f>
        <v>0</v>
      </c>
      <c r="AN46" s="13">
        <f aca="true" t="shared" si="46" ref="AN46:AP50">D46+G46+J46+M46+P46+S46+V46+Y46+AB46+AE46+AH46+AK46</f>
        <v>0</v>
      </c>
      <c r="AO46" s="13">
        <f t="shared" si="46"/>
        <v>0</v>
      </c>
      <c r="AP46" s="13">
        <f>AN46+AO46</f>
        <v>0</v>
      </c>
      <c r="AQ46" s="68" t="s">
        <v>25</v>
      </c>
      <c r="AR46" s="75"/>
      <c r="AS46" s="15"/>
    </row>
    <row r="47" spans="1:45" ht="15" customHeight="1">
      <c r="A47" s="7"/>
      <c r="B47" s="66" t="s">
        <v>26</v>
      </c>
      <c r="C47" s="67"/>
      <c r="D47" s="33">
        <v>0</v>
      </c>
      <c r="E47" s="20">
        <v>0</v>
      </c>
      <c r="F47" s="20">
        <f>D47+E47</f>
        <v>0</v>
      </c>
      <c r="G47" s="33">
        <v>0</v>
      </c>
      <c r="H47" s="20">
        <v>0</v>
      </c>
      <c r="I47" s="20">
        <f t="shared" si="35"/>
        <v>0</v>
      </c>
      <c r="J47" s="33">
        <v>0</v>
      </c>
      <c r="K47" s="20">
        <v>0</v>
      </c>
      <c r="L47" s="20">
        <f t="shared" si="36"/>
        <v>0</v>
      </c>
      <c r="M47" s="33">
        <v>0</v>
      </c>
      <c r="N47" s="20">
        <v>0</v>
      </c>
      <c r="O47" s="20">
        <f t="shared" si="37"/>
        <v>0</v>
      </c>
      <c r="P47" s="33">
        <v>0</v>
      </c>
      <c r="Q47" s="20">
        <v>0</v>
      </c>
      <c r="R47" s="20">
        <f t="shared" si="38"/>
        <v>0</v>
      </c>
      <c r="S47" s="33">
        <v>0</v>
      </c>
      <c r="T47" s="20">
        <v>0</v>
      </c>
      <c r="U47" s="20">
        <f t="shared" si="39"/>
        <v>0</v>
      </c>
      <c r="V47" s="33">
        <v>0</v>
      </c>
      <c r="W47" s="20">
        <v>0</v>
      </c>
      <c r="X47" s="20">
        <f t="shared" si="40"/>
        <v>0</v>
      </c>
      <c r="Y47" s="33">
        <v>0</v>
      </c>
      <c r="Z47" s="20">
        <v>0</v>
      </c>
      <c r="AA47" s="20">
        <f t="shared" si="41"/>
        <v>0</v>
      </c>
      <c r="AB47" s="33">
        <v>0</v>
      </c>
      <c r="AC47" s="20">
        <v>0</v>
      </c>
      <c r="AD47" s="20">
        <f t="shared" si="42"/>
        <v>0</v>
      </c>
      <c r="AE47" s="33">
        <v>0</v>
      </c>
      <c r="AF47" s="20">
        <v>0</v>
      </c>
      <c r="AG47" s="20">
        <f t="shared" si="43"/>
        <v>0</v>
      </c>
      <c r="AH47" s="33">
        <v>0</v>
      </c>
      <c r="AI47" s="20">
        <v>0</v>
      </c>
      <c r="AJ47" s="20">
        <f t="shared" si="44"/>
        <v>0</v>
      </c>
      <c r="AK47" s="33">
        <v>0</v>
      </c>
      <c r="AL47" s="20">
        <v>0</v>
      </c>
      <c r="AM47" s="20">
        <f t="shared" si="45"/>
        <v>0</v>
      </c>
      <c r="AN47" s="13">
        <f t="shared" si="46"/>
        <v>0</v>
      </c>
      <c r="AO47" s="13">
        <f t="shared" si="46"/>
        <v>0</v>
      </c>
      <c r="AP47" s="13">
        <f t="shared" si="46"/>
        <v>0</v>
      </c>
      <c r="AQ47" s="68" t="s">
        <v>27</v>
      </c>
      <c r="AR47" s="75"/>
      <c r="AS47" s="15"/>
    </row>
    <row r="48" spans="1:45" ht="15" customHeight="1">
      <c r="A48" s="7"/>
      <c r="B48" s="66" t="s">
        <v>51</v>
      </c>
      <c r="C48" s="67"/>
      <c r="D48" s="33">
        <v>0</v>
      </c>
      <c r="E48" s="20">
        <v>0</v>
      </c>
      <c r="F48" s="20">
        <f>D48+E48</f>
        <v>0</v>
      </c>
      <c r="G48" s="33">
        <v>0</v>
      </c>
      <c r="H48" s="20">
        <v>0</v>
      </c>
      <c r="I48" s="20">
        <f t="shared" si="35"/>
        <v>0</v>
      </c>
      <c r="J48" s="33">
        <v>0</v>
      </c>
      <c r="K48" s="20">
        <v>0</v>
      </c>
      <c r="L48" s="20">
        <f t="shared" si="36"/>
        <v>0</v>
      </c>
      <c r="M48" s="33">
        <v>0</v>
      </c>
      <c r="N48" s="20">
        <v>0</v>
      </c>
      <c r="O48" s="20">
        <f t="shared" si="37"/>
        <v>0</v>
      </c>
      <c r="P48" s="33">
        <v>0</v>
      </c>
      <c r="Q48" s="20">
        <v>0</v>
      </c>
      <c r="R48" s="20">
        <f t="shared" si="38"/>
        <v>0</v>
      </c>
      <c r="S48" s="33">
        <v>0</v>
      </c>
      <c r="T48" s="20">
        <v>0</v>
      </c>
      <c r="U48" s="20">
        <f t="shared" si="39"/>
        <v>0</v>
      </c>
      <c r="V48" s="33">
        <v>0</v>
      </c>
      <c r="W48" s="20">
        <v>0</v>
      </c>
      <c r="X48" s="20">
        <f t="shared" si="40"/>
        <v>0</v>
      </c>
      <c r="Y48" s="33">
        <v>0</v>
      </c>
      <c r="Z48" s="20">
        <v>0</v>
      </c>
      <c r="AA48" s="20">
        <f t="shared" si="41"/>
        <v>0</v>
      </c>
      <c r="AB48" s="33">
        <v>0</v>
      </c>
      <c r="AC48" s="20">
        <v>0</v>
      </c>
      <c r="AD48" s="20">
        <f t="shared" si="42"/>
        <v>0</v>
      </c>
      <c r="AE48" s="33">
        <v>0</v>
      </c>
      <c r="AF48" s="20">
        <v>0</v>
      </c>
      <c r="AG48" s="20">
        <f t="shared" si="43"/>
        <v>0</v>
      </c>
      <c r="AH48" s="33">
        <v>0</v>
      </c>
      <c r="AI48" s="20">
        <v>0</v>
      </c>
      <c r="AJ48" s="20">
        <f t="shared" si="44"/>
        <v>0</v>
      </c>
      <c r="AK48" s="33">
        <v>0</v>
      </c>
      <c r="AL48" s="20">
        <v>0</v>
      </c>
      <c r="AM48" s="20">
        <f t="shared" si="45"/>
        <v>0</v>
      </c>
      <c r="AN48" s="13">
        <f t="shared" si="46"/>
        <v>0</v>
      </c>
      <c r="AO48" s="13">
        <f t="shared" si="46"/>
        <v>0</v>
      </c>
      <c r="AP48" s="13">
        <f t="shared" si="46"/>
        <v>0</v>
      </c>
      <c r="AQ48" s="68" t="s">
        <v>46</v>
      </c>
      <c r="AR48" s="75"/>
      <c r="AS48" s="15"/>
    </row>
    <row r="49" spans="1:45" ht="15" customHeight="1">
      <c r="A49" s="7"/>
      <c r="B49" s="66" t="s">
        <v>65</v>
      </c>
      <c r="C49" s="67"/>
      <c r="D49" s="33">
        <v>0</v>
      </c>
      <c r="E49" s="20">
        <v>0</v>
      </c>
      <c r="F49" s="20">
        <f>D49+E49</f>
        <v>0</v>
      </c>
      <c r="G49" s="33">
        <v>0</v>
      </c>
      <c r="H49" s="20">
        <v>0</v>
      </c>
      <c r="I49" s="20">
        <f t="shared" si="35"/>
        <v>0</v>
      </c>
      <c r="J49" s="33">
        <v>0</v>
      </c>
      <c r="K49" s="20">
        <v>0</v>
      </c>
      <c r="L49" s="20">
        <f t="shared" si="36"/>
        <v>0</v>
      </c>
      <c r="M49" s="33">
        <v>0</v>
      </c>
      <c r="N49" s="20">
        <v>0</v>
      </c>
      <c r="O49" s="20">
        <f t="shared" si="37"/>
        <v>0</v>
      </c>
      <c r="P49" s="33">
        <v>0</v>
      </c>
      <c r="Q49" s="20">
        <v>0</v>
      </c>
      <c r="R49" s="20">
        <f t="shared" si="38"/>
        <v>0</v>
      </c>
      <c r="S49" s="33">
        <v>0</v>
      </c>
      <c r="T49" s="20">
        <v>0</v>
      </c>
      <c r="U49" s="20">
        <f t="shared" si="39"/>
        <v>0</v>
      </c>
      <c r="V49" s="33">
        <v>0</v>
      </c>
      <c r="W49" s="20">
        <v>0</v>
      </c>
      <c r="X49" s="20">
        <f t="shared" si="40"/>
        <v>0</v>
      </c>
      <c r="Y49" s="33">
        <v>0</v>
      </c>
      <c r="Z49" s="20">
        <v>0</v>
      </c>
      <c r="AA49" s="20">
        <f t="shared" si="41"/>
        <v>0</v>
      </c>
      <c r="AB49" s="33">
        <v>0</v>
      </c>
      <c r="AC49" s="20">
        <v>0</v>
      </c>
      <c r="AD49" s="20">
        <f t="shared" si="42"/>
        <v>0</v>
      </c>
      <c r="AE49" s="33">
        <v>0</v>
      </c>
      <c r="AF49" s="20">
        <v>0</v>
      </c>
      <c r="AG49" s="20">
        <f t="shared" si="43"/>
        <v>0</v>
      </c>
      <c r="AH49" s="33">
        <v>0</v>
      </c>
      <c r="AI49" s="20">
        <v>0</v>
      </c>
      <c r="AJ49" s="20">
        <f t="shared" si="44"/>
        <v>0</v>
      </c>
      <c r="AK49" s="33">
        <v>0</v>
      </c>
      <c r="AL49" s="20">
        <v>0</v>
      </c>
      <c r="AM49" s="20">
        <f t="shared" si="45"/>
        <v>0</v>
      </c>
      <c r="AN49" s="13">
        <f t="shared" si="46"/>
        <v>0</v>
      </c>
      <c r="AO49" s="13">
        <f t="shared" si="46"/>
        <v>0</v>
      </c>
      <c r="AP49" s="13">
        <f t="shared" si="46"/>
        <v>0</v>
      </c>
      <c r="AQ49" s="68" t="s">
        <v>64</v>
      </c>
      <c r="AR49" s="75"/>
      <c r="AS49" s="15"/>
    </row>
    <row r="50" spans="1:45" ht="15" customHeight="1">
      <c r="A50" s="7"/>
      <c r="B50" s="66" t="s">
        <v>71</v>
      </c>
      <c r="C50" s="67"/>
      <c r="D50" s="33">
        <v>0</v>
      </c>
      <c r="E50" s="20">
        <v>0</v>
      </c>
      <c r="F50" s="12">
        <f>D50+E50</f>
        <v>0</v>
      </c>
      <c r="G50" s="33">
        <v>0</v>
      </c>
      <c r="H50" s="20">
        <v>0</v>
      </c>
      <c r="I50" s="12">
        <f t="shared" si="35"/>
        <v>0</v>
      </c>
      <c r="J50" s="33">
        <v>0</v>
      </c>
      <c r="K50" s="20">
        <v>0</v>
      </c>
      <c r="L50" s="12">
        <f t="shared" si="36"/>
        <v>0</v>
      </c>
      <c r="M50" s="33">
        <v>0</v>
      </c>
      <c r="N50" s="20">
        <v>0</v>
      </c>
      <c r="O50" s="12">
        <f t="shared" si="37"/>
        <v>0</v>
      </c>
      <c r="P50" s="33">
        <v>0</v>
      </c>
      <c r="Q50" s="20">
        <v>0</v>
      </c>
      <c r="R50" s="12">
        <f t="shared" si="38"/>
        <v>0</v>
      </c>
      <c r="S50" s="33">
        <v>0</v>
      </c>
      <c r="T50" s="20">
        <v>0</v>
      </c>
      <c r="U50" s="12">
        <f t="shared" si="39"/>
        <v>0</v>
      </c>
      <c r="V50" s="33">
        <v>0</v>
      </c>
      <c r="W50" s="20">
        <v>0</v>
      </c>
      <c r="X50" s="12">
        <f t="shared" si="40"/>
        <v>0</v>
      </c>
      <c r="Y50" s="33">
        <v>0</v>
      </c>
      <c r="Z50" s="20">
        <v>0</v>
      </c>
      <c r="AA50" s="12">
        <f t="shared" si="41"/>
        <v>0</v>
      </c>
      <c r="AB50" s="33">
        <v>0</v>
      </c>
      <c r="AC50" s="20">
        <v>0</v>
      </c>
      <c r="AD50" s="12">
        <f t="shared" si="42"/>
        <v>0</v>
      </c>
      <c r="AE50" s="33">
        <v>0</v>
      </c>
      <c r="AF50" s="20">
        <v>0</v>
      </c>
      <c r="AG50" s="12">
        <f t="shared" si="43"/>
        <v>0</v>
      </c>
      <c r="AH50" s="33">
        <v>0</v>
      </c>
      <c r="AI50" s="20">
        <v>0</v>
      </c>
      <c r="AJ50" s="12">
        <f t="shared" si="44"/>
        <v>0</v>
      </c>
      <c r="AK50" s="33">
        <v>0</v>
      </c>
      <c r="AL50" s="20">
        <v>0</v>
      </c>
      <c r="AM50" s="12">
        <f t="shared" si="45"/>
        <v>0</v>
      </c>
      <c r="AN50" s="13">
        <f t="shared" si="46"/>
        <v>0</v>
      </c>
      <c r="AO50" s="13">
        <f t="shared" si="46"/>
        <v>0</v>
      </c>
      <c r="AP50" s="13">
        <f t="shared" si="46"/>
        <v>0</v>
      </c>
      <c r="AQ50" s="68" t="s">
        <v>70</v>
      </c>
      <c r="AR50" s="75"/>
      <c r="AS50" s="15"/>
    </row>
    <row r="51" spans="1:45" ht="15" customHeight="1">
      <c r="A51" s="34"/>
      <c r="B51" s="71" t="s">
        <v>62</v>
      </c>
      <c r="C51" s="72"/>
      <c r="D51" s="10">
        <f>D46+D47-D48-D50</f>
        <v>0</v>
      </c>
      <c r="E51" s="10">
        <f>E46+E47-E48-E50</f>
        <v>0</v>
      </c>
      <c r="F51" s="9">
        <f>SUM(D51:E51)</f>
        <v>0</v>
      </c>
      <c r="G51" s="10">
        <f>G46+G47-G48-G50</f>
        <v>0</v>
      </c>
      <c r="H51" s="10">
        <f>H46+H47-H48-H50</f>
        <v>0</v>
      </c>
      <c r="I51" s="9">
        <f t="shared" si="35"/>
        <v>0</v>
      </c>
      <c r="J51" s="10">
        <f>J46+J47-J48-J50</f>
        <v>0</v>
      </c>
      <c r="K51" s="10">
        <f>K46+K47-K48-K50</f>
        <v>0</v>
      </c>
      <c r="L51" s="9">
        <f t="shared" si="36"/>
        <v>0</v>
      </c>
      <c r="M51" s="10">
        <f>M46+M47-M48-M50</f>
        <v>0</v>
      </c>
      <c r="N51" s="10">
        <f>N46+N47-N48-N50</f>
        <v>0</v>
      </c>
      <c r="O51" s="9">
        <f t="shared" si="37"/>
        <v>0</v>
      </c>
      <c r="P51" s="10">
        <f>P46+P47-P48-P50</f>
        <v>0</v>
      </c>
      <c r="Q51" s="10">
        <f>Q46+Q47-Q48-Q50</f>
        <v>0</v>
      </c>
      <c r="R51" s="9">
        <f t="shared" si="38"/>
        <v>0</v>
      </c>
      <c r="S51" s="10">
        <f>S46+S47-S48-S50</f>
        <v>0</v>
      </c>
      <c r="T51" s="10">
        <f>T46+T47-T48-T50</f>
        <v>0</v>
      </c>
      <c r="U51" s="9">
        <f t="shared" si="39"/>
        <v>0</v>
      </c>
      <c r="V51" s="10">
        <f>V46+V47-V48-V50</f>
        <v>0</v>
      </c>
      <c r="W51" s="10">
        <f>W46+W47-W48-W50</f>
        <v>0</v>
      </c>
      <c r="X51" s="9">
        <f t="shared" si="40"/>
        <v>0</v>
      </c>
      <c r="Y51" s="10">
        <f>Y46+Y47-Y48-Y50</f>
        <v>0</v>
      </c>
      <c r="Z51" s="10">
        <f>Z46+Z47-Z48-Z50</f>
        <v>0</v>
      </c>
      <c r="AA51" s="9">
        <f t="shared" si="41"/>
        <v>0</v>
      </c>
      <c r="AB51" s="10">
        <f>AB46+AB47-AB48-AB50</f>
        <v>0</v>
      </c>
      <c r="AC51" s="10">
        <f>AC46+AC47-AC48-AC50</f>
        <v>0</v>
      </c>
      <c r="AD51" s="9">
        <f t="shared" si="42"/>
        <v>0</v>
      </c>
      <c r="AE51" s="10">
        <f>AE46+AE47-AE48-AE50</f>
        <v>0</v>
      </c>
      <c r="AF51" s="10">
        <f>AF46+AF47-AF48-AF50</f>
        <v>0</v>
      </c>
      <c r="AG51" s="9">
        <f t="shared" si="43"/>
        <v>0</v>
      </c>
      <c r="AH51" s="10">
        <f>AH46+AH47-AH48-AH50</f>
        <v>0</v>
      </c>
      <c r="AI51" s="10">
        <f>AI46+AI47-AI48-AI50</f>
        <v>0</v>
      </c>
      <c r="AJ51" s="9">
        <f t="shared" si="44"/>
        <v>0</v>
      </c>
      <c r="AK51" s="10">
        <f>AK46+AK47-AK48-AK50</f>
        <v>0</v>
      </c>
      <c r="AL51" s="10">
        <f>AL46+AL47-AL48-AL50</f>
        <v>0</v>
      </c>
      <c r="AM51" s="9">
        <f t="shared" si="45"/>
        <v>0</v>
      </c>
      <c r="AN51" s="10">
        <f>AN46+AN47-AN48-AN49-AN50</f>
        <v>0</v>
      </c>
      <c r="AO51" s="10">
        <f>AO46+AO47-AO48-AO49-AO50</f>
        <v>0</v>
      </c>
      <c r="AP51" s="10">
        <f>SUM(AN51:AO51)</f>
        <v>0</v>
      </c>
      <c r="AQ51" s="73" t="s">
        <v>54</v>
      </c>
      <c r="AR51" s="74"/>
      <c r="AS51" s="35"/>
    </row>
    <row r="52" ht="15" customHeight="1"/>
    <row r="53" spans="1:2" ht="15" customHeight="1">
      <c r="A53" s="36" t="s">
        <v>52</v>
      </c>
      <c r="B53" s="37" t="s">
        <v>73</v>
      </c>
    </row>
    <row r="54" spans="2:62" ht="15" customHeight="1">
      <c r="B54" s="38" t="s">
        <v>74</v>
      </c>
      <c r="D54" s="38"/>
      <c r="E54" s="38"/>
      <c r="F54" s="38"/>
      <c r="G54" s="38"/>
      <c r="H54" s="42" t="s">
        <v>35</v>
      </c>
      <c r="I54" s="60" t="s">
        <v>42</v>
      </c>
      <c r="J54" s="39" t="s">
        <v>36</v>
      </c>
      <c r="L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7"/>
      <c r="AP54" s="2"/>
      <c r="AQ54" s="75"/>
      <c r="AR54" s="75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</row>
    <row r="55" spans="1:62" ht="15" customHeight="1">
      <c r="A55" s="37"/>
      <c r="B55" s="37"/>
      <c r="C55" s="38"/>
      <c r="D55" s="38"/>
      <c r="E55" s="38"/>
      <c r="F55" s="38"/>
      <c r="G55" s="40" t="s">
        <v>67</v>
      </c>
      <c r="H55" s="40" t="s">
        <v>114</v>
      </c>
      <c r="I55" s="38"/>
      <c r="J55" s="40" t="s">
        <v>116</v>
      </c>
      <c r="K55" s="38"/>
      <c r="L55" s="39"/>
      <c r="N55" s="39"/>
      <c r="O55" s="39"/>
      <c r="S55" s="76"/>
      <c r="T55" s="76"/>
      <c r="U55" s="76"/>
      <c r="V55" s="76"/>
      <c r="W55" s="41"/>
      <c r="X55" s="41"/>
      <c r="Y55" s="41"/>
      <c r="Z55" s="77"/>
      <c r="AA55" s="77"/>
      <c r="AB55" s="41"/>
      <c r="AC55" s="77"/>
      <c r="AD55" s="77"/>
      <c r="AE55" s="41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</row>
    <row r="56" spans="1:62" ht="15" customHeight="1">
      <c r="A56" s="37"/>
      <c r="B56" s="37"/>
      <c r="C56" s="38"/>
      <c r="D56" s="39"/>
      <c r="E56" s="38"/>
      <c r="G56" s="43" t="s">
        <v>101</v>
      </c>
      <c r="H56" s="40" t="s">
        <v>115</v>
      </c>
      <c r="I56" s="38"/>
      <c r="J56" s="42" t="s">
        <v>117</v>
      </c>
      <c r="K56" s="37"/>
      <c r="L56" s="39"/>
      <c r="S56" s="39"/>
      <c r="T56" s="39"/>
      <c r="U56" s="39"/>
      <c r="V56" s="39"/>
      <c r="W56" s="41"/>
      <c r="X56" s="41"/>
      <c r="Y56" s="41"/>
      <c r="Z56" s="42"/>
      <c r="AA56" s="42"/>
      <c r="AB56" s="41"/>
      <c r="AC56" s="42"/>
      <c r="AD56" s="42"/>
      <c r="AE56" s="41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</row>
    <row r="57" spans="1:62" ht="15" customHeight="1">
      <c r="A57" s="37"/>
      <c r="B57" s="37"/>
      <c r="C57" s="40"/>
      <c r="D57" s="40"/>
      <c r="E57" s="38"/>
      <c r="F57" s="38"/>
      <c r="G57" s="40" t="s">
        <v>129</v>
      </c>
      <c r="H57" s="42" t="s">
        <v>133</v>
      </c>
      <c r="I57" s="44"/>
      <c r="J57" s="42" t="s">
        <v>132</v>
      </c>
      <c r="K57" s="37"/>
      <c r="L57" s="40"/>
      <c r="S57" s="70"/>
      <c r="T57" s="70"/>
      <c r="U57" s="70"/>
      <c r="V57" s="70"/>
      <c r="W57" s="41"/>
      <c r="X57" s="41"/>
      <c r="Y57" s="41"/>
      <c r="Z57" s="77"/>
      <c r="AA57" s="77"/>
      <c r="AB57" s="37"/>
      <c r="AC57" s="77"/>
      <c r="AD57" s="7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</row>
    <row r="58" spans="1:62" ht="15" customHeight="1">
      <c r="A58" s="45" t="s">
        <v>53</v>
      </c>
      <c r="B58" s="38" t="s">
        <v>34</v>
      </c>
      <c r="D58" s="37"/>
      <c r="E58" s="44"/>
      <c r="F58" s="37"/>
      <c r="G58" s="37"/>
      <c r="H58" s="37"/>
      <c r="I58" s="37"/>
      <c r="J58" s="37"/>
      <c r="K58" s="37"/>
      <c r="L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</row>
    <row r="59" spans="1:18" s="54" customFormat="1" ht="15" customHeight="1">
      <c r="A59" s="55" t="s">
        <v>118</v>
      </c>
      <c r="B59" s="38" t="s">
        <v>127</v>
      </c>
      <c r="D59" s="38"/>
      <c r="E59" s="38"/>
      <c r="F59" s="38"/>
      <c r="G59" s="38"/>
      <c r="O59" s="38"/>
      <c r="P59" s="38"/>
      <c r="Q59" s="38"/>
      <c r="R59" s="38"/>
    </row>
    <row r="60" spans="1:18" s="48" customFormat="1" ht="15" customHeight="1">
      <c r="A60" s="46"/>
      <c r="B60" s="47"/>
      <c r="C60" s="47"/>
      <c r="D60" s="47"/>
      <c r="E60" s="47"/>
      <c r="F60" s="47"/>
      <c r="G60" s="47"/>
      <c r="O60" s="47"/>
      <c r="P60" s="47"/>
      <c r="Q60" s="47"/>
      <c r="R60" s="47"/>
    </row>
    <row r="61" ht="13.5">
      <c r="C61" s="49"/>
    </row>
  </sheetData>
  <mergeCells count="109">
    <mergeCell ref="D2:AP2"/>
    <mergeCell ref="D3:AP3"/>
    <mergeCell ref="D4:AP4"/>
    <mergeCell ref="D5:F6"/>
    <mergeCell ref="G5:I6"/>
    <mergeCell ref="J5:L6"/>
    <mergeCell ref="M5:O6"/>
    <mergeCell ref="P5:R6"/>
    <mergeCell ref="AH5:AJ6"/>
    <mergeCell ref="AK5:AM6"/>
    <mergeCell ref="AN5:AP5"/>
    <mergeCell ref="S5:U6"/>
    <mergeCell ref="V5:X6"/>
    <mergeCell ref="Y5:AA6"/>
    <mergeCell ref="AB5:AD6"/>
    <mergeCell ref="J10:L10"/>
    <mergeCell ref="AQ5:AS8"/>
    <mergeCell ref="AN6:AP6"/>
    <mergeCell ref="P10:R10"/>
    <mergeCell ref="S10:U10"/>
    <mergeCell ref="V10:X10"/>
    <mergeCell ref="Y10:AA10"/>
    <mergeCell ref="AN10:AP10"/>
    <mergeCell ref="AQ10:AS10"/>
    <mergeCell ref="AE5:AG6"/>
    <mergeCell ref="A11:C11"/>
    <mergeCell ref="AQ11:AS11"/>
    <mergeCell ref="AB10:AD10"/>
    <mergeCell ref="AE10:AG10"/>
    <mergeCell ref="AH10:AJ10"/>
    <mergeCell ref="AK10:AM10"/>
    <mergeCell ref="M10:O10"/>
    <mergeCell ref="A10:C10"/>
    <mergeCell ref="D10:F10"/>
    <mergeCell ref="G10:I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3:C23"/>
    <mergeCell ref="AQ23:AR23"/>
    <mergeCell ref="B24:C24"/>
    <mergeCell ref="AQ24:AR24"/>
    <mergeCell ref="A26:C26"/>
    <mergeCell ref="AQ26:AS26"/>
    <mergeCell ref="B27:C27"/>
    <mergeCell ref="AQ27:AR27"/>
    <mergeCell ref="AQ35:AR35"/>
    <mergeCell ref="B36:C36"/>
    <mergeCell ref="AQ36:AR36"/>
    <mergeCell ref="A34:C34"/>
    <mergeCell ref="AQ34:AS34"/>
    <mergeCell ref="P38:R38"/>
    <mergeCell ref="S38:U38"/>
    <mergeCell ref="V38:X38"/>
    <mergeCell ref="A38:C38"/>
    <mergeCell ref="D38:F38"/>
    <mergeCell ref="G38:I38"/>
    <mergeCell ref="J38:L38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M38:O38"/>
    <mergeCell ref="A41:C41"/>
    <mergeCell ref="AQ41:AS41"/>
    <mergeCell ref="B42:C42"/>
    <mergeCell ref="AQ42:AR42"/>
    <mergeCell ref="B43:C43"/>
    <mergeCell ref="AQ43:AR43"/>
    <mergeCell ref="A45:C45"/>
    <mergeCell ref="AQ45:AS45"/>
    <mergeCell ref="B46:C46"/>
    <mergeCell ref="AQ46:AR46"/>
    <mergeCell ref="B47:C47"/>
    <mergeCell ref="AQ47:AR47"/>
    <mergeCell ref="AQ48:AR48"/>
    <mergeCell ref="B50:C50"/>
    <mergeCell ref="AQ50:AR50"/>
    <mergeCell ref="AQ49:AR49"/>
    <mergeCell ref="B49:C49"/>
    <mergeCell ref="D1:AP1"/>
    <mergeCell ref="AQ1:AS4"/>
    <mergeCell ref="A1:C8"/>
    <mergeCell ref="S57:T57"/>
    <mergeCell ref="U57:V57"/>
    <mergeCell ref="Z57:AA57"/>
    <mergeCell ref="AC57:AD57"/>
    <mergeCell ref="B51:C51"/>
    <mergeCell ref="AQ51:AR51"/>
    <mergeCell ref="B48:C48"/>
    <mergeCell ref="AQ54:AR54"/>
    <mergeCell ref="S55:T55"/>
    <mergeCell ref="U55:V55"/>
    <mergeCell ref="Z55:AA55"/>
    <mergeCell ref="AC55:AD55"/>
  </mergeCell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2007-06-22T05:34:48Z</cp:lastPrinted>
  <dcterms:created xsi:type="dcterms:W3CDTF">2002-10-23T07:52:10Z</dcterms:created>
  <dcterms:modified xsi:type="dcterms:W3CDTF">2007-06-22T13:18:56Z</dcterms:modified>
  <cp:category/>
  <cp:version/>
  <cp:contentType/>
  <cp:contentStatus/>
</cp:coreProperties>
</file>