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hawer" sheetId="1" r:id="rId1"/>
  </sheets>
  <definedNames/>
  <calcPr fullCalcOnLoad="1"/>
</workbook>
</file>

<file path=xl/sharedStrings.xml><?xml version="1.0" encoding="utf-8"?>
<sst xmlns="http://schemas.openxmlformats.org/spreadsheetml/2006/main" count="199" uniqueCount="123">
  <si>
    <t>Progressive/Progressief</t>
  </si>
  <si>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</si>
  <si>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</si>
  <si>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</si>
  <si>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</si>
  <si>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</si>
  <si>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</si>
  <si>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</si>
  <si>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Human Consumption</t>
  </si>
  <si>
    <t>Menslike verbruik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</si>
  <si>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</si>
  <si>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</si>
  <si>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</si>
  <si>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</si>
  <si>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</si>
  <si>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</si>
  <si>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</si>
  <si>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Storers, traders</t>
  </si>
  <si>
    <t>Opbergers, handelaars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</si>
  <si>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</si>
  <si>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</si>
  <si>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</si>
  <si>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</si>
  <si>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</si>
  <si>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</si>
  <si>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</si>
  <si>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Producer deliveries directly from farms./Produsentelewerings direk vanaf plase: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</si>
  <si>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</si>
  <si>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</si>
  <si>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</si>
  <si>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</si>
  <si>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</si>
  <si>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</si>
  <si>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</si>
  <si>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 dispatches(+)/receipts(-)</t>
  </si>
  <si>
    <t>Netto versendings(+)/ontvangstes(-)</t>
  </si>
  <si>
    <t>Monthly announcement of information/Maandelikse bekendmaking van inligting (1)</t>
  </si>
  <si>
    <t>Processed for the local market:</t>
  </si>
  <si>
    <t>Verwerk vir die binnelandse mark:</t>
  </si>
  <si>
    <t>ton (On request of the industry./Op versoek van die bedryf.)</t>
  </si>
  <si>
    <t>Human</t>
  </si>
  <si>
    <t>Feed</t>
  </si>
  <si>
    <t>Menslik</t>
  </si>
  <si>
    <t>Voer</t>
  </si>
  <si>
    <t>Animal Feed</t>
  </si>
  <si>
    <t>Dierevoer</t>
  </si>
  <si>
    <t>Afrika lande</t>
  </si>
  <si>
    <t>Ander lande</t>
  </si>
  <si>
    <t>Seed for planting purposes</t>
  </si>
  <si>
    <t>(g) Stock stored at: (4)</t>
  </si>
  <si>
    <t>Saad vir plantdoeleindes</t>
  </si>
  <si>
    <t>Whole oats</t>
  </si>
  <si>
    <t>Heelhawer</t>
  </si>
  <si>
    <t>Oats equivalent./Hawer ekwivalent.</t>
  </si>
  <si>
    <t>(i)</t>
  </si>
  <si>
    <t>(ii)</t>
  </si>
  <si>
    <t>(d) RSA Exports (3)</t>
  </si>
  <si>
    <t>(g) Voorraad geberg by: (4)</t>
  </si>
  <si>
    <t>Lewerings direk vanaf plase (i)</t>
  </si>
  <si>
    <t xml:space="preserve"> OATS/HAWER</t>
  </si>
  <si>
    <t>(iii)</t>
  </si>
  <si>
    <t>Products (ii)</t>
  </si>
  <si>
    <t>Surplus(-)/Deficit(+) (iii)</t>
  </si>
  <si>
    <t>Deliveries directly from farms (i)</t>
  </si>
  <si>
    <t>Surplus(-)/Tekort(+) (iii)</t>
  </si>
  <si>
    <t>Produkte (ii)</t>
  </si>
  <si>
    <t>(d) RSA Uitvoere (3)</t>
  </si>
  <si>
    <t>The surplus/deficit figures are partly due to oats dispatched for animal feed but received and utilised for human comsumption and vice versa./Die surplus/tekort syfers is gedeeltelik as gevolg van hawer versend vir dierevoer maar wat ontvang en aangewend is vir  menslike verbruik en vice versa.</t>
  </si>
  <si>
    <t>(i) Imports destined for exports not included in the above information</t>
  </si>
  <si>
    <t>(i) Invoere bestem vir uitvoere nie ingesluit in inligting hierbo nie</t>
  </si>
  <si>
    <t>Opening Stock</t>
  </si>
  <si>
    <t>Beginvoorraad</t>
  </si>
  <si>
    <t>Imported</t>
  </si>
  <si>
    <t>Ingevoer</t>
  </si>
  <si>
    <t>Exported</t>
  </si>
  <si>
    <t>Uitgevoer</t>
  </si>
  <si>
    <t>Stock surplus(-)/deficit(+)</t>
  </si>
  <si>
    <t>Voorraad surplus(-)/ tekort(+)</t>
  </si>
  <si>
    <t>Closing Stock</t>
  </si>
  <si>
    <t>Eindvoorraad</t>
  </si>
  <si>
    <t>2004/2005 Year (Oct - Sep) FINAL / 2004/2005 Jaar (Okt - Sep) (2) FINAAL</t>
  </si>
  <si>
    <t>SMI-112005</t>
  </si>
  <si>
    <t>Oct/Okt 2004</t>
  </si>
  <si>
    <t>1 Oct/Okt 2004</t>
  </si>
  <si>
    <t xml:space="preserve"> Nov 2004</t>
  </si>
  <si>
    <t>1 Nov 2004</t>
  </si>
  <si>
    <t>31 Oct/Okt 2004</t>
  </si>
  <si>
    <t>30 Nov 2004</t>
  </si>
  <si>
    <t>Dec/Des 2004</t>
  </si>
  <si>
    <t>1 Dec/Des 2004</t>
  </si>
  <si>
    <t>31 Dec/Des 2004</t>
  </si>
  <si>
    <t xml:space="preserve"> Jan 2005</t>
  </si>
  <si>
    <t>1 Jan 2005</t>
  </si>
  <si>
    <t>31 Jan 2005</t>
  </si>
  <si>
    <t xml:space="preserve"> Feb 2005</t>
  </si>
  <si>
    <t>1 Feb 2005</t>
  </si>
  <si>
    <t>Mar/Mrt 2005</t>
  </si>
  <si>
    <t>1 Mar/Mrt 2005</t>
  </si>
  <si>
    <t>31 Mar/Mrt 2005</t>
  </si>
  <si>
    <t>30 Apr 2005</t>
  </si>
  <si>
    <t>1 Apr 2005</t>
  </si>
  <si>
    <t xml:space="preserve"> Apr 2005</t>
  </si>
  <si>
    <t>May/Mei 2005</t>
  </si>
  <si>
    <t>1 May/Mei 2005</t>
  </si>
  <si>
    <t>31 May/Mei 2005</t>
  </si>
  <si>
    <t xml:space="preserve"> Jun 2005</t>
  </si>
  <si>
    <t>1 Jun 2005</t>
  </si>
  <si>
    <t>30 Jun 2005</t>
  </si>
  <si>
    <t xml:space="preserve"> Jul 2005</t>
  </si>
  <si>
    <t>1 Jul 2005</t>
  </si>
  <si>
    <t>31 Jul 2005</t>
  </si>
  <si>
    <t xml:space="preserve"> Aug 2005</t>
  </si>
  <si>
    <t>1 Aug 2005</t>
  </si>
  <si>
    <t>31 Aug 2005</t>
  </si>
  <si>
    <t xml:space="preserve"> Sep 2005</t>
  </si>
  <si>
    <t>1 Sep 2005</t>
  </si>
  <si>
    <t>30 Sep 2005</t>
  </si>
  <si>
    <t>Oct/Okt 2004 - Sep 2005</t>
  </si>
  <si>
    <t>Aug 2004</t>
  </si>
  <si>
    <t>Sep 2004</t>
  </si>
  <si>
    <t>Prog. Oct/Okt 2004 - Sep 2005</t>
  </si>
  <si>
    <t>28 Feb 2005</t>
  </si>
  <si>
    <t>11 615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</si>
</sst>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left" indent="3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indent="3"/>
    </xf>
    <xf numFmtId="0" fontId="4" fillId="0" borderId="0" xfId="0" applyFont="1" applyFill="1" applyBorder="1" applyAlignment="1">
      <alignment horizontal="left" indent="3"/>
    </xf>
    <xf numFmtId="0" fontId="3" fillId="0" borderId="0" xfId="0" applyFont="1" applyFill="1" applyAlignment="1">
      <alignment horizontal="left" indent="3"/>
    </xf>
    <xf numFmtId="0" fontId="0" fillId="0" borderId="0" xfId="0" applyFont="1" applyFill="1" applyAlignment="1">
      <alignment horizontal="left" indent="3"/>
    </xf>
    <xf numFmtId="0" fontId="0" fillId="0" borderId="0" xfId="0" applyFont="1" applyFill="1" applyBorder="1" applyAlignment="1">
      <alignment horizontal="left" wrapText="1" indent="3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5" fontId="0" fillId="0" borderId="2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left" wrapText="1" indent="3"/>
    </xf>
    <xf numFmtId="175" fontId="0" fillId="0" borderId="4" xfId="0" applyNumberFormat="1" applyFont="1" applyFill="1" applyBorder="1" applyAlignment="1">
      <alignment horizontal="right" wrapText="1"/>
    </xf>
    <xf numFmtId="175" fontId="0" fillId="0" borderId="5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wrapText="1" indent="3"/>
    </xf>
    <xf numFmtId="175" fontId="0" fillId="0" borderId="7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 wrapText="1" indent="3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11" xfId="0" applyFont="1" applyFill="1" applyBorder="1" applyAlignment="1" quotePrefix="1">
      <alignment horizontal="left"/>
    </xf>
    <xf numFmtId="0" fontId="7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7" fillId="0" borderId="8" xfId="0" applyFont="1" applyFill="1" applyBorder="1" applyAlignment="1" quotePrefix="1">
      <alignment/>
    </xf>
    <xf numFmtId="0" fontId="0" fillId="0" borderId="13" xfId="0" applyFont="1" applyFill="1" applyBorder="1" applyAlignment="1">
      <alignment horizontal="left"/>
    </xf>
    <xf numFmtId="175" fontId="0" fillId="0" borderId="13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175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/>
    </xf>
    <xf numFmtId="0" fontId="7" fillId="0" borderId="14" xfId="0" applyFont="1" applyFill="1" applyBorder="1" applyAlignment="1" quotePrefix="1">
      <alignment horizontal="right"/>
    </xf>
    <xf numFmtId="0" fontId="0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75" fontId="0" fillId="0" borderId="17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 quotePrefix="1">
      <alignment/>
    </xf>
    <xf numFmtId="175" fontId="0" fillId="0" borderId="18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 quotePrefix="1">
      <alignment horizontal="right"/>
    </xf>
    <xf numFmtId="0" fontId="0" fillId="0" borderId="8" xfId="0" applyFont="1" applyFill="1" applyBorder="1" applyAlignment="1">
      <alignment horizontal="left" wrapText="1" indent="3"/>
    </xf>
    <xf numFmtId="0" fontId="0" fillId="0" borderId="7" xfId="0" applyFont="1" applyFill="1" applyBorder="1" applyAlignment="1">
      <alignment horizontal="left" wrapText="1" indent="3"/>
    </xf>
    <xf numFmtId="49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0" xfId="0" applyFont="1" applyFill="1" applyAlignment="1" quotePrefix="1">
      <alignment horizontal="right"/>
    </xf>
    <xf numFmtId="0" fontId="0" fillId="0" borderId="4" xfId="0" applyFont="1" applyBorder="1" applyAlignment="1">
      <alignment horizontal="left" vertical="center" wrapText="1" indent="3"/>
    </xf>
    <xf numFmtId="0" fontId="0" fillId="0" borderId="0" xfId="0" applyFont="1" applyAlignment="1">
      <alignment horizontal="left" indent="3"/>
    </xf>
    <xf numFmtId="0" fontId="0" fillId="0" borderId="3" xfId="0" applyFont="1" applyFill="1" applyBorder="1" applyAlignment="1">
      <alignment horizontal="left" vertical="center" wrapText="1" indent="3"/>
    </xf>
    <xf numFmtId="175" fontId="0" fillId="0" borderId="5" xfId="0" applyNumberFormat="1" applyFont="1" applyBorder="1" applyAlignment="1">
      <alignment horizontal="right" vertical="center" wrapText="1"/>
    </xf>
    <xf numFmtId="175" fontId="0" fillId="0" borderId="5" xfId="0" applyNumberFormat="1" applyFont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 indent="3"/>
    </xf>
    <xf numFmtId="0" fontId="0" fillId="0" borderId="21" xfId="0" applyFont="1" applyFill="1" applyBorder="1" applyAlignment="1">
      <alignment horizontal="left" vertical="center" wrapText="1" indent="3"/>
    </xf>
    <xf numFmtId="175" fontId="0" fillId="0" borderId="2" xfId="0" applyNumberFormat="1" applyFont="1" applyBorder="1" applyAlignment="1">
      <alignment horizontal="right" vertical="center" wrapText="1"/>
    </xf>
    <xf numFmtId="175" fontId="0" fillId="0" borderId="2" xfId="0" applyNumberFormat="1" applyFont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 indent="3"/>
    </xf>
    <xf numFmtId="0" fontId="6" fillId="0" borderId="19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 quotePrefix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22" xfId="0" applyFont="1" applyFill="1" applyBorder="1" applyAlignment="1" quotePrefix="1">
      <alignment horizontal="center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5" xfId="0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5" fontId="0" fillId="0" borderId="25" xfId="0" applyNumberFormat="1" applyFont="1" applyFill="1" applyBorder="1" applyAlignment="1" quotePrefix="1">
      <alignment horizont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 quotePrefix="1">
      <alignment horizont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5"/>
  <sheetViews>
    <sheetView tabSelected="1" zoomScale="75" zoomScaleNormal="75" workbookViewId="0" topLeftCell="B1">
      <selection activeCell="AO22" sqref="AO22"/>
    </sheetView>
  </sheetViews>
  <sheetFormatPr defaultColWidth="9.140625" defaultRowHeight="12.75"/>
  <cols>
    <col min="1" max="1" width="1.1484375" style="4" customWidth="1"/>
    <col min="2" max="2" width="2.28125" style="4" customWidth="1"/>
    <col min="3" max="3" width="30.28125" style="4" customWidth="1"/>
    <col min="4" max="9" width="9.140625" style="4" customWidth="1"/>
    <col min="10" max="10" width="10.140625" style="4" customWidth="1"/>
    <col min="11" max="11" width="10.421875" style="4" customWidth="1"/>
    <col min="12" max="12" width="9.57421875" style="4" customWidth="1"/>
    <col min="13" max="42" width="9.140625" style="4" customWidth="1"/>
    <col min="43" max="43" width="37.28125" style="4" customWidth="1"/>
    <col min="44" max="45" width="1.1484375" style="4" customWidth="1"/>
    <col min="46" max="46" width="10.140625" style="4" bestFit="1" customWidth="1"/>
    <col min="47" max="47" width="9.7109375" style="4" bestFit="1" customWidth="1"/>
    <col min="48" max="48" width="10.140625" style="4" bestFit="1" customWidth="1"/>
    <col min="49" max="16384" width="9.140625" style="4" customWidth="1"/>
  </cols>
  <sheetData>
    <row r="1" spans="1:45" s="9" customFormat="1" ht="19.5" customHeight="1">
      <c r="A1" s="82"/>
      <c r="B1" s="83"/>
      <c r="C1" s="84"/>
      <c r="D1" s="94" t="s">
        <v>59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6"/>
      <c r="AQ1" s="77" t="s">
        <v>81</v>
      </c>
      <c r="AR1" s="78"/>
      <c r="AS1" s="69"/>
    </row>
    <row r="2" spans="1:45" s="9" customFormat="1" ht="19.5" customHeight="1">
      <c r="A2" s="85"/>
      <c r="B2" s="86"/>
      <c r="C2" s="87"/>
      <c r="D2" s="91" t="s">
        <v>36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3"/>
      <c r="AQ2" s="79"/>
      <c r="AR2" s="80"/>
      <c r="AS2" s="81"/>
    </row>
    <row r="3" spans="1:47" s="9" customFormat="1" ht="19.5" customHeight="1">
      <c r="A3" s="85"/>
      <c r="B3" s="86"/>
      <c r="C3" s="87"/>
      <c r="D3" s="91" t="s">
        <v>80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3"/>
      <c r="AQ3" s="79"/>
      <c r="AR3" s="80"/>
      <c r="AS3" s="81"/>
      <c r="AU3" s="8"/>
    </row>
    <row r="4" spans="1:45" s="9" customFormat="1" ht="15" customHeight="1">
      <c r="A4" s="85"/>
      <c r="B4" s="86"/>
      <c r="C4" s="87"/>
      <c r="D4" s="98" t="s">
        <v>31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79"/>
      <c r="AR4" s="80"/>
      <c r="AS4" s="81"/>
    </row>
    <row r="5" spans="1:45" s="10" customFormat="1" ht="15" customHeight="1">
      <c r="A5" s="85"/>
      <c r="B5" s="86"/>
      <c r="C5" s="87"/>
      <c r="D5" s="99" t="s">
        <v>82</v>
      </c>
      <c r="E5" s="99"/>
      <c r="F5" s="100"/>
      <c r="G5" s="103" t="s">
        <v>84</v>
      </c>
      <c r="H5" s="99"/>
      <c r="I5" s="100"/>
      <c r="J5" s="103" t="s">
        <v>88</v>
      </c>
      <c r="K5" s="99"/>
      <c r="L5" s="100"/>
      <c r="M5" s="103" t="s">
        <v>91</v>
      </c>
      <c r="N5" s="99"/>
      <c r="O5" s="100"/>
      <c r="P5" s="103" t="s">
        <v>94</v>
      </c>
      <c r="Q5" s="99"/>
      <c r="R5" s="100"/>
      <c r="S5" s="103" t="s">
        <v>96</v>
      </c>
      <c r="T5" s="99"/>
      <c r="U5" s="100"/>
      <c r="V5" s="103" t="s">
        <v>101</v>
      </c>
      <c r="W5" s="99"/>
      <c r="X5" s="100"/>
      <c r="Y5" s="103" t="s">
        <v>102</v>
      </c>
      <c r="Z5" s="99"/>
      <c r="AA5" s="100"/>
      <c r="AB5" s="103" t="s">
        <v>105</v>
      </c>
      <c r="AC5" s="99"/>
      <c r="AD5" s="100"/>
      <c r="AE5" s="103" t="s">
        <v>108</v>
      </c>
      <c r="AF5" s="99"/>
      <c r="AG5" s="100"/>
      <c r="AH5" s="103" t="s">
        <v>111</v>
      </c>
      <c r="AI5" s="99"/>
      <c r="AJ5" s="100"/>
      <c r="AK5" s="103" t="s">
        <v>114</v>
      </c>
      <c r="AL5" s="99"/>
      <c r="AM5" s="100"/>
      <c r="AN5" s="109" t="s">
        <v>0</v>
      </c>
      <c r="AO5" s="110"/>
      <c r="AP5" s="111"/>
      <c r="AQ5" s="70">
        <v>38679</v>
      </c>
      <c r="AR5" s="71"/>
      <c r="AS5" s="72"/>
    </row>
    <row r="6" spans="1:45" ht="12.75" customHeight="1">
      <c r="A6" s="85"/>
      <c r="B6" s="86"/>
      <c r="C6" s="87"/>
      <c r="D6" s="101"/>
      <c r="E6" s="101"/>
      <c r="F6" s="102"/>
      <c r="G6" s="104"/>
      <c r="H6" s="101"/>
      <c r="I6" s="102"/>
      <c r="J6" s="104"/>
      <c r="K6" s="101"/>
      <c r="L6" s="102"/>
      <c r="M6" s="104"/>
      <c r="N6" s="101"/>
      <c r="O6" s="102"/>
      <c r="P6" s="104"/>
      <c r="Q6" s="101"/>
      <c r="R6" s="102"/>
      <c r="S6" s="104"/>
      <c r="T6" s="101"/>
      <c r="U6" s="102"/>
      <c r="V6" s="104"/>
      <c r="W6" s="101"/>
      <c r="X6" s="102"/>
      <c r="Y6" s="104"/>
      <c r="Z6" s="101"/>
      <c r="AA6" s="102"/>
      <c r="AB6" s="104"/>
      <c r="AC6" s="101"/>
      <c r="AD6" s="102"/>
      <c r="AE6" s="104"/>
      <c r="AF6" s="101"/>
      <c r="AG6" s="102"/>
      <c r="AH6" s="104"/>
      <c r="AI6" s="101"/>
      <c r="AJ6" s="102"/>
      <c r="AK6" s="104"/>
      <c r="AL6" s="101"/>
      <c r="AM6" s="102"/>
      <c r="AN6" s="104" t="s">
        <v>117</v>
      </c>
      <c r="AO6" s="101"/>
      <c r="AP6" s="102"/>
      <c r="AQ6" s="73"/>
      <c r="AR6" s="71"/>
      <c r="AS6" s="72"/>
    </row>
    <row r="7" spans="1:45" ht="12.75">
      <c r="A7" s="85"/>
      <c r="B7" s="86"/>
      <c r="C7" s="87"/>
      <c r="D7" s="54" t="s">
        <v>40</v>
      </c>
      <c r="E7" s="56" t="s">
        <v>41</v>
      </c>
      <c r="F7" s="56" t="s">
        <v>1</v>
      </c>
      <c r="G7" s="56" t="s">
        <v>40</v>
      </c>
      <c r="H7" s="56" t="s">
        <v>41</v>
      </c>
      <c r="I7" s="56" t="s">
        <v>1</v>
      </c>
      <c r="J7" s="56" t="s">
        <v>40</v>
      </c>
      <c r="K7" s="56" t="s">
        <v>41</v>
      </c>
      <c r="L7" s="56" t="s">
        <v>1</v>
      </c>
      <c r="M7" s="56" t="s">
        <v>40</v>
      </c>
      <c r="N7" s="56" t="s">
        <v>41</v>
      </c>
      <c r="O7" s="56" t="s">
        <v>1</v>
      </c>
      <c r="P7" s="56" t="s">
        <v>40</v>
      </c>
      <c r="Q7" s="56" t="s">
        <v>41</v>
      </c>
      <c r="R7" s="56" t="s">
        <v>1</v>
      </c>
      <c r="S7" s="56" t="s">
        <v>40</v>
      </c>
      <c r="T7" s="56" t="s">
        <v>41</v>
      </c>
      <c r="U7" s="56" t="s">
        <v>1</v>
      </c>
      <c r="V7" s="56" t="s">
        <v>40</v>
      </c>
      <c r="W7" s="56" t="s">
        <v>41</v>
      </c>
      <c r="X7" s="56" t="s">
        <v>1</v>
      </c>
      <c r="Y7" s="56" t="s">
        <v>40</v>
      </c>
      <c r="Z7" s="56" t="s">
        <v>41</v>
      </c>
      <c r="AA7" s="56" t="s">
        <v>1</v>
      </c>
      <c r="AB7" s="56" t="s">
        <v>40</v>
      </c>
      <c r="AC7" s="56" t="s">
        <v>41</v>
      </c>
      <c r="AD7" s="56" t="s">
        <v>1</v>
      </c>
      <c r="AE7" s="56" t="s">
        <v>40</v>
      </c>
      <c r="AF7" s="56" t="s">
        <v>41</v>
      </c>
      <c r="AG7" s="56" t="s">
        <v>1</v>
      </c>
      <c r="AH7" s="56" t="s">
        <v>40</v>
      </c>
      <c r="AI7" s="56" t="s">
        <v>41</v>
      </c>
      <c r="AJ7" s="56" t="s">
        <v>1</v>
      </c>
      <c r="AK7" s="56" t="s">
        <v>40</v>
      </c>
      <c r="AL7" s="56" t="s">
        <v>41</v>
      </c>
      <c r="AM7" s="56" t="s">
        <v>1</v>
      </c>
      <c r="AN7" s="56" t="s">
        <v>40</v>
      </c>
      <c r="AO7" s="56" t="s">
        <v>41</v>
      </c>
      <c r="AP7" s="56" t="s">
        <v>1</v>
      </c>
      <c r="AQ7" s="73"/>
      <c r="AR7" s="71"/>
      <c r="AS7" s="72"/>
    </row>
    <row r="8" spans="1:45" ht="12.75">
      <c r="A8" s="88"/>
      <c r="B8" s="89"/>
      <c r="C8" s="90"/>
      <c r="D8" s="55" t="s">
        <v>42</v>
      </c>
      <c r="E8" s="57" t="s">
        <v>43</v>
      </c>
      <c r="F8" s="57" t="s">
        <v>2</v>
      </c>
      <c r="G8" s="57" t="s">
        <v>42</v>
      </c>
      <c r="H8" s="57" t="s">
        <v>43</v>
      </c>
      <c r="I8" s="57" t="s">
        <v>2</v>
      </c>
      <c r="J8" s="57" t="s">
        <v>42</v>
      </c>
      <c r="K8" s="57" t="s">
        <v>43</v>
      </c>
      <c r="L8" s="57" t="s">
        <v>2</v>
      </c>
      <c r="M8" s="57" t="s">
        <v>42</v>
      </c>
      <c r="N8" s="57" t="s">
        <v>43</v>
      </c>
      <c r="O8" s="57" t="s">
        <v>2</v>
      </c>
      <c r="P8" s="57" t="s">
        <v>42</v>
      </c>
      <c r="Q8" s="57" t="s">
        <v>43</v>
      </c>
      <c r="R8" s="57" t="s">
        <v>2</v>
      </c>
      <c r="S8" s="57" t="s">
        <v>42</v>
      </c>
      <c r="T8" s="57" t="s">
        <v>43</v>
      </c>
      <c r="U8" s="57" t="s">
        <v>2</v>
      </c>
      <c r="V8" s="57" t="s">
        <v>42</v>
      </c>
      <c r="W8" s="57" t="s">
        <v>43</v>
      </c>
      <c r="X8" s="57" t="s">
        <v>2</v>
      </c>
      <c r="Y8" s="57" t="s">
        <v>42</v>
      </c>
      <c r="Z8" s="57" t="s">
        <v>43</v>
      </c>
      <c r="AA8" s="57" t="s">
        <v>2</v>
      </c>
      <c r="AB8" s="57" t="s">
        <v>42</v>
      </c>
      <c r="AC8" s="57" t="s">
        <v>43</v>
      </c>
      <c r="AD8" s="57" t="s">
        <v>2</v>
      </c>
      <c r="AE8" s="57" t="s">
        <v>42</v>
      </c>
      <c r="AF8" s="57" t="s">
        <v>43</v>
      </c>
      <c r="AG8" s="57" t="s">
        <v>2</v>
      </c>
      <c r="AH8" s="57" t="s">
        <v>42</v>
      </c>
      <c r="AI8" s="57" t="s">
        <v>43</v>
      </c>
      <c r="AJ8" s="57" t="s">
        <v>2</v>
      </c>
      <c r="AK8" s="57" t="s">
        <v>42</v>
      </c>
      <c r="AL8" s="57" t="s">
        <v>43</v>
      </c>
      <c r="AM8" s="57" t="s">
        <v>2</v>
      </c>
      <c r="AN8" s="57" t="s">
        <v>42</v>
      </c>
      <c r="AO8" s="57" t="s">
        <v>43</v>
      </c>
      <c r="AP8" s="57" t="s">
        <v>2</v>
      </c>
      <c r="AQ8" s="74"/>
      <c r="AR8" s="75"/>
      <c r="AS8" s="76"/>
    </row>
    <row r="9" spans="1:45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12" customFormat="1" ht="15" customHeight="1">
      <c r="A10" s="113"/>
      <c r="B10" s="114"/>
      <c r="C10" s="115"/>
      <c r="D10" s="108" t="s">
        <v>83</v>
      </c>
      <c r="E10" s="106"/>
      <c r="F10" s="107"/>
      <c r="G10" s="105" t="s">
        <v>85</v>
      </c>
      <c r="H10" s="106"/>
      <c r="I10" s="107"/>
      <c r="J10" s="108" t="s">
        <v>89</v>
      </c>
      <c r="K10" s="106"/>
      <c r="L10" s="107"/>
      <c r="M10" s="105" t="s">
        <v>92</v>
      </c>
      <c r="N10" s="106"/>
      <c r="O10" s="107"/>
      <c r="P10" s="112" t="s">
        <v>95</v>
      </c>
      <c r="Q10" s="106"/>
      <c r="R10" s="107"/>
      <c r="S10" s="108" t="s">
        <v>97</v>
      </c>
      <c r="T10" s="106"/>
      <c r="U10" s="107"/>
      <c r="V10" s="105" t="s">
        <v>100</v>
      </c>
      <c r="W10" s="106"/>
      <c r="X10" s="107"/>
      <c r="Y10" s="108" t="s">
        <v>103</v>
      </c>
      <c r="Z10" s="106"/>
      <c r="AA10" s="107"/>
      <c r="AB10" s="105" t="s">
        <v>106</v>
      </c>
      <c r="AC10" s="106"/>
      <c r="AD10" s="107"/>
      <c r="AE10" s="105" t="s">
        <v>109</v>
      </c>
      <c r="AF10" s="106"/>
      <c r="AG10" s="107"/>
      <c r="AH10" s="105" t="s">
        <v>112</v>
      </c>
      <c r="AI10" s="106"/>
      <c r="AJ10" s="107"/>
      <c r="AK10" s="105" t="s">
        <v>115</v>
      </c>
      <c r="AL10" s="106"/>
      <c r="AM10" s="107"/>
      <c r="AN10" s="108" t="s">
        <v>83</v>
      </c>
      <c r="AO10" s="106"/>
      <c r="AP10" s="107"/>
      <c r="AQ10" s="113"/>
      <c r="AR10" s="114"/>
      <c r="AS10" s="115"/>
    </row>
    <row r="11" spans="1:45" s="12" customFormat="1" ht="15" customHeight="1">
      <c r="A11" s="116" t="s">
        <v>28</v>
      </c>
      <c r="B11" s="117"/>
      <c r="C11" s="118"/>
      <c r="D11" s="17">
        <v>11</v>
      </c>
      <c r="E11" s="17">
        <v>1.1</v>
      </c>
      <c r="F11" s="17">
        <f>+E11+D11</f>
        <v>12.1</v>
      </c>
      <c r="G11" s="17">
        <f>+D37</f>
        <v>7.8</v>
      </c>
      <c r="H11" s="17">
        <f>+E37</f>
        <v>1.1</v>
      </c>
      <c r="I11" s="17">
        <f>SUM(G11:H11)</f>
        <v>8.9</v>
      </c>
      <c r="J11" s="17">
        <f>+G37</f>
        <v>7.4</v>
      </c>
      <c r="K11" s="17">
        <f>+H37</f>
        <v>4.1</v>
      </c>
      <c r="L11" s="17">
        <f>SUM(J11:K11)</f>
        <v>11.5</v>
      </c>
      <c r="M11" s="17">
        <f>+J37</f>
        <v>6</v>
      </c>
      <c r="N11" s="17">
        <f>+K37</f>
        <v>5.1</v>
      </c>
      <c r="O11" s="17">
        <f>SUM(M11:N11)</f>
        <v>11.1</v>
      </c>
      <c r="P11" s="17">
        <f>+M37</f>
        <v>5.4</v>
      </c>
      <c r="Q11" s="17">
        <f>+N37</f>
        <v>4.3999999999999995</v>
      </c>
      <c r="R11" s="17">
        <f>SUM(P11:Q11)</f>
        <v>9.8</v>
      </c>
      <c r="S11" s="17">
        <f>+P37</f>
        <v>23.999999999999996</v>
      </c>
      <c r="T11" s="17">
        <f>+Q37</f>
        <v>3.599999999999999</v>
      </c>
      <c r="U11" s="17">
        <f>SUM(S11:T11)</f>
        <v>27.599999999999994</v>
      </c>
      <c r="V11" s="17">
        <f>+S37</f>
        <v>19.699999999999996</v>
      </c>
      <c r="W11" s="17">
        <f>+T37</f>
        <v>2.6999999999999993</v>
      </c>
      <c r="X11" s="17">
        <f>SUM(V11:W11)</f>
        <v>22.399999999999995</v>
      </c>
      <c r="Y11" s="17">
        <f>+V37</f>
        <v>15.899999999999995</v>
      </c>
      <c r="Z11" s="17">
        <f>+W37</f>
        <v>1.6999999999999995</v>
      </c>
      <c r="AA11" s="17">
        <f>+Z11+Y11</f>
        <v>17.599999999999994</v>
      </c>
      <c r="AB11" s="17">
        <v>11.4</v>
      </c>
      <c r="AC11" s="17">
        <v>1.2</v>
      </c>
      <c r="AD11" s="17">
        <f>+AC11+AB11</f>
        <v>12.6</v>
      </c>
      <c r="AE11" s="17">
        <v>22.8</v>
      </c>
      <c r="AF11" s="17">
        <v>0.8</v>
      </c>
      <c r="AG11" s="17">
        <f>+AF11+AE11</f>
        <v>23.6</v>
      </c>
      <c r="AH11" s="17">
        <v>19.1</v>
      </c>
      <c r="AI11" s="17">
        <v>0.8</v>
      </c>
      <c r="AJ11" s="17">
        <f>+AI11+AH11</f>
        <v>19.900000000000002</v>
      </c>
      <c r="AK11" s="17">
        <f>AH37</f>
        <v>14</v>
      </c>
      <c r="AL11" s="17">
        <f>AI37</f>
        <v>0.7000000000000001</v>
      </c>
      <c r="AM11" s="17">
        <f>+AL11+AK11</f>
        <v>14.7</v>
      </c>
      <c r="AN11" s="17">
        <v>11</v>
      </c>
      <c r="AO11" s="17">
        <v>1.1</v>
      </c>
      <c r="AP11" s="17">
        <f>+AO11+AN11</f>
        <v>12.1</v>
      </c>
      <c r="AQ11" s="119" t="s">
        <v>3</v>
      </c>
      <c r="AR11" s="120"/>
      <c r="AS11" s="121"/>
    </row>
    <row r="12" spans="1:45" s="12" customFormat="1" ht="15" customHeight="1">
      <c r="A12" s="1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06" t="s">
        <v>120</v>
      </c>
      <c r="AO12" s="106"/>
      <c r="AP12" s="106"/>
      <c r="AQ12" s="122"/>
      <c r="AR12" s="122"/>
      <c r="AS12" s="123"/>
    </row>
    <row r="13" spans="1:45" s="12" customFormat="1" ht="15" customHeight="1">
      <c r="A13" s="116" t="s">
        <v>29</v>
      </c>
      <c r="B13" s="117"/>
      <c r="C13" s="118"/>
      <c r="D13" s="17">
        <f>SUM(D14:D15)</f>
        <v>0</v>
      </c>
      <c r="E13" s="17">
        <f>SUM(E14:E15)</f>
        <v>0.5</v>
      </c>
      <c r="F13" s="17">
        <f>SUM(D13:E13)</f>
        <v>0.5</v>
      </c>
      <c r="G13" s="17">
        <f>SUM(G14:G15)</f>
        <v>3</v>
      </c>
      <c r="H13" s="17">
        <f>SUM(H14:H15)</f>
        <v>3.4</v>
      </c>
      <c r="I13" s="17">
        <f>SUM(G13:H13)</f>
        <v>6.4</v>
      </c>
      <c r="J13" s="17">
        <f>SUM(J14:J15)</f>
        <v>0.3</v>
      </c>
      <c r="K13" s="17">
        <f>SUM(K14:K15)</f>
        <v>2.1</v>
      </c>
      <c r="L13" s="17">
        <f>SUM(J13:K13)</f>
        <v>2.4</v>
      </c>
      <c r="M13" s="17">
        <f>SUM(M14:M15)</f>
        <v>1.8</v>
      </c>
      <c r="N13" s="17">
        <f>SUM(N14:N15)</f>
        <v>0.7</v>
      </c>
      <c r="O13" s="17">
        <f>SUM(M13:N13)</f>
        <v>2.5</v>
      </c>
      <c r="P13" s="17">
        <f>SUM(P14:P15)</f>
        <v>19.9</v>
      </c>
      <c r="Q13" s="17">
        <f>SUM(Q14:Q15)</f>
        <v>0.6</v>
      </c>
      <c r="R13" s="17">
        <f>SUM(P13:Q13)</f>
        <v>20.5</v>
      </c>
      <c r="S13" s="17">
        <f>SUM(S14:S15)</f>
        <v>0.2</v>
      </c>
      <c r="T13" s="17">
        <f>SUM(T14:T15)</f>
        <v>0.1</v>
      </c>
      <c r="U13" s="17">
        <f>SUM(S13:T13)</f>
        <v>0.30000000000000004</v>
      </c>
      <c r="V13" s="17">
        <f>SUM(V14:V15)</f>
        <v>0</v>
      </c>
      <c r="W13" s="17">
        <f>SUM(W14:W15)</f>
        <v>0.2</v>
      </c>
      <c r="X13" s="17">
        <f>SUM(V13:W13)</f>
        <v>0.2</v>
      </c>
      <c r="Y13" s="17">
        <f>SUM(Y14:Y15)</f>
        <v>0</v>
      </c>
      <c r="Z13" s="17">
        <f>SUM(Z14:Z15)</f>
        <v>0.1</v>
      </c>
      <c r="AA13" s="17">
        <f>SUM(Y13:Z13)</f>
        <v>0.1</v>
      </c>
      <c r="AB13" s="17">
        <f>SUM(AB14:AB15)</f>
        <v>15.4</v>
      </c>
      <c r="AC13" s="17">
        <f>SUM(AC14:AC15)</f>
        <v>0.2</v>
      </c>
      <c r="AD13" s="17">
        <f>SUM(AB13:AC13)</f>
        <v>15.6</v>
      </c>
      <c r="AE13" s="17">
        <f>SUM(AE14:AE15)</f>
        <v>0</v>
      </c>
      <c r="AF13" s="17">
        <f>SUM(AF14:AF15)</f>
        <v>0.3</v>
      </c>
      <c r="AG13" s="17">
        <f>SUM(AE13:AF13)</f>
        <v>0.3</v>
      </c>
      <c r="AH13" s="17">
        <f>SUM(AH14:AH15)</f>
        <v>0</v>
      </c>
      <c r="AI13" s="17">
        <f>SUM(AI14:AI15)</f>
        <v>0.1</v>
      </c>
      <c r="AJ13" s="17">
        <f>SUM(AH13:AI13)</f>
        <v>0.1</v>
      </c>
      <c r="AK13" s="17">
        <f>SUM(AK14:AK15)</f>
        <v>5.2</v>
      </c>
      <c r="AL13" s="17">
        <f>SUM(AL14:AL15)</f>
        <v>0.1</v>
      </c>
      <c r="AM13" s="17">
        <f>SUM(AK13:AL13)</f>
        <v>5.3</v>
      </c>
      <c r="AN13" s="17">
        <f>AN14+AN15</f>
        <v>45.800000000000004</v>
      </c>
      <c r="AO13" s="17">
        <f>AO14+AO15</f>
        <v>8.399999999999999</v>
      </c>
      <c r="AP13" s="17">
        <f>AP14+AP15</f>
        <v>54.2</v>
      </c>
      <c r="AQ13" s="119" t="s">
        <v>4</v>
      </c>
      <c r="AR13" s="120"/>
      <c r="AS13" s="121"/>
    </row>
    <row r="14" spans="1:45" s="12" customFormat="1" ht="15" customHeight="1">
      <c r="A14" s="18"/>
      <c r="B14" s="124" t="s">
        <v>63</v>
      </c>
      <c r="C14" s="125"/>
      <c r="D14" s="19">
        <v>0</v>
      </c>
      <c r="E14" s="19">
        <v>0.2</v>
      </c>
      <c r="F14" s="19">
        <f>SUM(D14:E14)</f>
        <v>0.2</v>
      </c>
      <c r="G14" s="19">
        <v>3</v>
      </c>
      <c r="H14" s="19">
        <v>3.4</v>
      </c>
      <c r="I14" s="19">
        <f>SUM(G14:H14)</f>
        <v>6.4</v>
      </c>
      <c r="J14" s="19">
        <v>0.3</v>
      </c>
      <c r="K14" s="19">
        <v>2.1</v>
      </c>
      <c r="L14" s="19">
        <f>SUM(J14:K14)</f>
        <v>2.4</v>
      </c>
      <c r="M14" s="19">
        <v>0.1</v>
      </c>
      <c r="N14" s="19">
        <v>0.6</v>
      </c>
      <c r="O14" s="19">
        <f>SUM(M14:N14)</f>
        <v>0.7</v>
      </c>
      <c r="P14" s="19">
        <v>0.2</v>
      </c>
      <c r="Q14" s="19">
        <v>0.5</v>
      </c>
      <c r="R14" s="19">
        <f>SUM(P14:Q14)</f>
        <v>0.7</v>
      </c>
      <c r="S14" s="19">
        <v>0.1</v>
      </c>
      <c r="T14" s="19">
        <v>0.1</v>
      </c>
      <c r="U14" s="19">
        <f>SUM(S14:T14)</f>
        <v>0.2</v>
      </c>
      <c r="V14" s="19">
        <v>0</v>
      </c>
      <c r="W14" s="19">
        <v>0.2</v>
      </c>
      <c r="X14" s="19">
        <v>0.2</v>
      </c>
      <c r="Y14" s="19">
        <v>0</v>
      </c>
      <c r="Z14" s="19">
        <v>0.1</v>
      </c>
      <c r="AA14" s="19">
        <f>SUM(Y14:Z14)</f>
        <v>0.1</v>
      </c>
      <c r="AB14" s="19">
        <v>0</v>
      </c>
      <c r="AC14" s="19">
        <v>0.2</v>
      </c>
      <c r="AD14" s="19">
        <f>SUM(AB14:AC14)</f>
        <v>0.2</v>
      </c>
      <c r="AE14" s="19">
        <v>0</v>
      </c>
      <c r="AF14" s="19">
        <v>0.3</v>
      </c>
      <c r="AG14" s="19">
        <f>SUM(AE14:AF14)</f>
        <v>0.3</v>
      </c>
      <c r="AH14" s="19">
        <v>0</v>
      </c>
      <c r="AI14" s="19">
        <v>0.1</v>
      </c>
      <c r="AJ14" s="19">
        <f>SUM(AH14:AI14)</f>
        <v>0.1</v>
      </c>
      <c r="AK14" s="19">
        <v>0</v>
      </c>
      <c r="AL14" s="19">
        <v>0.1</v>
      </c>
      <c r="AM14" s="19">
        <f>SUM(AK14:AL14)</f>
        <v>0.1</v>
      </c>
      <c r="AN14" s="20">
        <f>+D14+G14+J14+M14+P14+S14+V14+Y14+AB14+AE14+AH14+AK14</f>
        <v>3.7</v>
      </c>
      <c r="AO14" s="20">
        <f>+E14+H14+K14+N14+Q14+T14+W14+Z14+AC14+AF14+AI14+AL14</f>
        <v>7.899999999999999</v>
      </c>
      <c r="AP14" s="19">
        <f>AN14+AO14</f>
        <v>11.599999999999998</v>
      </c>
      <c r="AQ14" s="126" t="s">
        <v>58</v>
      </c>
      <c r="AR14" s="127"/>
      <c r="AS14" s="21"/>
    </row>
    <row r="15" spans="1:45" s="12" customFormat="1" ht="15" customHeight="1">
      <c r="A15" s="18"/>
      <c r="B15" s="128" t="s">
        <v>5</v>
      </c>
      <c r="C15" s="129"/>
      <c r="D15" s="22">
        <v>0</v>
      </c>
      <c r="E15" s="22">
        <v>0.3</v>
      </c>
      <c r="F15" s="22">
        <f>SUM(D15:E15)</f>
        <v>0.3</v>
      </c>
      <c r="G15" s="22">
        <v>0</v>
      </c>
      <c r="H15" s="22">
        <v>0</v>
      </c>
      <c r="I15" s="22">
        <f>SUM(G15:H15)</f>
        <v>0</v>
      </c>
      <c r="J15" s="22">
        <v>0</v>
      </c>
      <c r="K15" s="22">
        <v>0</v>
      </c>
      <c r="L15" s="22">
        <f>SUM(J15:K15)</f>
        <v>0</v>
      </c>
      <c r="M15" s="22">
        <v>1.7</v>
      </c>
      <c r="N15" s="22">
        <v>0.1</v>
      </c>
      <c r="O15" s="22">
        <f>SUM(M15:N15)</f>
        <v>1.8</v>
      </c>
      <c r="P15" s="22">
        <v>19.7</v>
      </c>
      <c r="Q15" s="22">
        <v>0.1</v>
      </c>
      <c r="R15" s="22">
        <f>SUM(P15:Q15)</f>
        <v>19.8</v>
      </c>
      <c r="S15" s="22">
        <v>0.1</v>
      </c>
      <c r="T15" s="22">
        <v>0</v>
      </c>
      <c r="U15" s="22">
        <f>SUM(S15:T15)</f>
        <v>0.1</v>
      </c>
      <c r="V15" s="22">
        <v>0</v>
      </c>
      <c r="W15" s="22">
        <v>0</v>
      </c>
      <c r="X15" s="22">
        <f>SUM(V15:W15)</f>
        <v>0</v>
      </c>
      <c r="Y15" s="22">
        <v>0</v>
      </c>
      <c r="Z15" s="22">
        <v>0</v>
      </c>
      <c r="AA15" s="22">
        <f>SUM(Y15:Z15)</f>
        <v>0</v>
      </c>
      <c r="AB15" s="22">
        <v>15.4</v>
      </c>
      <c r="AC15" s="22">
        <v>0</v>
      </c>
      <c r="AD15" s="22">
        <f>SUM(AB15:AC15)</f>
        <v>15.4</v>
      </c>
      <c r="AE15" s="22">
        <v>0</v>
      </c>
      <c r="AF15" s="22">
        <v>0</v>
      </c>
      <c r="AG15" s="22">
        <f>SUM(AE15:AF15)</f>
        <v>0</v>
      </c>
      <c r="AH15" s="22">
        <v>0</v>
      </c>
      <c r="AI15" s="22">
        <v>0</v>
      </c>
      <c r="AJ15" s="22">
        <f>SUM(AH15:AI15)</f>
        <v>0</v>
      </c>
      <c r="AK15" s="22">
        <v>5.2</v>
      </c>
      <c r="AL15" s="22">
        <v>0</v>
      </c>
      <c r="AM15" s="22">
        <f>SUM(AK15:AL15)</f>
        <v>5.2</v>
      </c>
      <c r="AN15" s="22">
        <f>+D15+G15+J15+M15+P15+S15+V15+Y15+AB15+AE15+AH15+AK15</f>
        <v>42.1</v>
      </c>
      <c r="AO15" s="22">
        <f>+E15+H15+K15+N15+Q15+T15+W15+Z15+AC15+AF15+AI15+AL15</f>
        <v>0.5</v>
      </c>
      <c r="AP15" s="22">
        <f>SUM(AN15:AO15)</f>
        <v>42.6</v>
      </c>
      <c r="AQ15" s="130" t="s">
        <v>6</v>
      </c>
      <c r="AR15" s="131"/>
      <c r="AS15" s="21"/>
    </row>
    <row r="16" spans="1:45" s="12" customFormat="1" ht="15" customHeight="1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1"/>
    </row>
    <row r="17" spans="1:45" s="12" customFormat="1" ht="15" customHeight="1">
      <c r="A17" s="116" t="s">
        <v>30</v>
      </c>
      <c r="B17" s="117"/>
      <c r="C17" s="118"/>
      <c r="D17" s="17">
        <f>+D18+D21+D22+D23</f>
        <v>3.2</v>
      </c>
      <c r="E17" s="17">
        <f>+E18+E21+E22+E23</f>
        <v>0.5</v>
      </c>
      <c r="F17" s="17">
        <f aca="true" t="shared" si="0" ref="F17:F23">SUM(D17:E17)</f>
        <v>3.7</v>
      </c>
      <c r="G17" s="17">
        <f>+G18+G21+G22+G23</f>
        <v>3.4000000000000004</v>
      </c>
      <c r="H17" s="17">
        <f>+H18+H21+H22+H23</f>
        <v>0.4</v>
      </c>
      <c r="I17" s="17">
        <f aca="true" t="shared" si="1" ref="I17:I23">SUM(G17:H17)</f>
        <v>3.8000000000000003</v>
      </c>
      <c r="J17" s="17">
        <f>+J18+J21+J22+J23</f>
        <v>1.5</v>
      </c>
      <c r="K17" s="17">
        <f>+K18+K21+K22+K23</f>
        <v>1.3</v>
      </c>
      <c r="L17" s="17">
        <f aca="true" t="shared" si="2" ref="L17:L23">SUM(J17:K17)</f>
        <v>2.8</v>
      </c>
      <c r="M17" s="17">
        <f>+M18+M21+M22+M23</f>
        <v>2.4</v>
      </c>
      <c r="N17" s="17">
        <f>+N18+N21+N22+N23</f>
        <v>1.5</v>
      </c>
      <c r="O17" s="17">
        <f aca="true" t="shared" si="3" ref="O17:O23">SUM(M17:N17)</f>
        <v>3.9</v>
      </c>
      <c r="P17" s="17">
        <f>+P18+P21+P22+P23</f>
        <v>1</v>
      </c>
      <c r="Q17" s="17">
        <f>+Q18+Q21+Q22+Q23</f>
        <v>1.5</v>
      </c>
      <c r="R17" s="17">
        <f aca="true" t="shared" si="4" ref="R17:R23">SUM(P17:Q17)</f>
        <v>2.5</v>
      </c>
      <c r="S17" s="17">
        <f>+S18+S21+S22+S23</f>
        <v>4.2</v>
      </c>
      <c r="T17" s="17">
        <f>+T18+T21+T22+T23</f>
        <v>1.2000000000000002</v>
      </c>
      <c r="U17" s="17">
        <f aca="true" t="shared" si="5" ref="U17:U23">SUM(S17:T17)</f>
        <v>5.4</v>
      </c>
      <c r="V17" s="17">
        <f>+V18+V21+V22+V23</f>
        <v>3.5000000000000004</v>
      </c>
      <c r="W17" s="17">
        <f>+W18+W21+W22+W23</f>
        <v>1.5</v>
      </c>
      <c r="X17" s="17">
        <f aca="true" t="shared" si="6" ref="X17:X22">SUM(V17:W17)</f>
        <v>5</v>
      </c>
      <c r="Y17" s="17">
        <f>+Y18+Y21+Y22+Y23</f>
        <v>4.3</v>
      </c>
      <c r="Z17" s="17">
        <f>+Z18+Z21+Z22+Z23</f>
        <v>0.9</v>
      </c>
      <c r="AA17" s="17">
        <f aca="true" t="shared" si="7" ref="AA17:AA23">SUM(Y17:Z17)</f>
        <v>5.2</v>
      </c>
      <c r="AB17" s="17">
        <f>+AB18+AB21+AB22+AB23</f>
        <v>3.9</v>
      </c>
      <c r="AC17" s="17">
        <f>+AC18+AC21+AC22+AC23</f>
        <v>0.7</v>
      </c>
      <c r="AD17" s="17">
        <f aca="true" t="shared" si="8" ref="AD17:AD23">SUM(AB17:AC17)</f>
        <v>4.6</v>
      </c>
      <c r="AE17" s="17">
        <f>+AE18+AE21+AE22+AE23</f>
        <v>3.6</v>
      </c>
      <c r="AF17" s="17">
        <f>+AF18+AF21+AF22+AF23</f>
        <v>0.4</v>
      </c>
      <c r="AG17" s="17">
        <f aca="true" t="shared" si="9" ref="AG17:AG23">SUM(AE17:AF17)</f>
        <v>4</v>
      </c>
      <c r="AH17" s="17">
        <f>+AH18+AH21+AH22+AH23</f>
        <v>4.8</v>
      </c>
      <c r="AI17" s="17">
        <f>+AI18+AI21+AI22+AI23</f>
        <v>0.5</v>
      </c>
      <c r="AJ17" s="17">
        <f aca="true" t="shared" si="10" ref="AJ17:AJ23">SUM(AH17:AI17)</f>
        <v>5.3</v>
      </c>
      <c r="AK17" s="17">
        <f>+AK18+AK21+AK22+AK23</f>
        <v>2.8</v>
      </c>
      <c r="AL17" s="17">
        <f>+AL18+AL21+AL22+AL23</f>
        <v>0.5</v>
      </c>
      <c r="AM17" s="17">
        <f aca="true" t="shared" si="11" ref="AM17:AM23">SUM(AK17:AL17)</f>
        <v>3.3</v>
      </c>
      <c r="AN17" s="19">
        <f>AN18+AN21+AN22+AN23</f>
        <v>38.6</v>
      </c>
      <c r="AO17" s="19">
        <f>AO18+AO21+AO22+AO23</f>
        <v>10.899999999999999</v>
      </c>
      <c r="AP17" s="17">
        <f>AP18+AP21+AP22+AP23</f>
        <v>49.5</v>
      </c>
      <c r="AQ17" s="119" t="s">
        <v>7</v>
      </c>
      <c r="AR17" s="120"/>
      <c r="AS17" s="121"/>
    </row>
    <row r="18" spans="1:45" s="12" customFormat="1" ht="15" customHeight="1">
      <c r="A18" s="18"/>
      <c r="B18" s="124" t="s">
        <v>37</v>
      </c>
      <c r="C18" s="125"/>
      <c r="D18" s="19">
        <f>+D19+D20</f>
        <v>3.2</v>
      </c>
      <c r="E18" s="19">
        <f>+E19+E20</f>
        <v>0.3</v>
      </c>
      <c r="F18" s="19">
        <f t="shared" si="0"/>
        <v>3.5</v>
      </c>
      <c r="G18" s="19">
        <f>+G19+G20</f>
        <v>3.2</v>
      </c>
      <c r="H18" s="19">
        <f>+H19+H20</f>
        <v>0.3</v>
      </c>
      <c r="I18" s="19">
        <f t="shared" si="1"/>
        <v>3.5</v>
      </c>
      <c r="J18" s="19">
        <f>+J19+J20</f>
        <v>1.5</v>
      </c>
      <c r="K18" s="19">
        <f>+K19+K20</f>
        <v>0.3</v>
      </c>
      <c r="L18" s="19">
        <f t="shared" si="2"/>
        <v>1.8</v>
      </c>
      <c r="M18" s="19">
        <f>+M19+M20</f>
        <v>2.3</v>
      </c>
      <c r="N18" s="19">
        <f>+N19+N20</f>
        <v>0.3</v>
      </c>
      <c r="O18" s="19">
        <f t="shared" si="3"/>
        <v>2.5999999999999996</v>
      </c>
      <c r="P18" s="19">
        <f>+P19+P20</f>
        <v>0.9</v>
      </c>
      <c r="Q18" s="19">
        <f>+Q19+Q20</f>
        <v>0.3</v>
      </c>
      <c r="R18" s="19">
        <f t="shared" si="4"/>
        <v>1.2</v>
      </c>
      <c r="S18" s="19">
        <f>+S19+S20</f>
        <v>3.5</v>
      </c>
      <c r="T18" s="19">
        <f>+T19+T20</f>
        <v>0.3</v>
      </c>
      <c r="U18" s="19">
        <f t="shared" si="5"/>
        <v>3.8</v>
      </c>
      <c r="V18" s="19">
        <f>+V19+V20</f>
        <v>3.2</v>
      </c>
      <c r="W18" s="19">
        <f>+W19+W20</f>
        <v>0.5</v>
      </c>
      <c r="X18" s="19">
        <f t="shared" si="6"/>
        <v>3.7</v>
      </c>
      <c r="Y18" s="19">
        <f>+Y19+Y20</f>
        <v>4.3</v>
      </c>
      <c r="Z18" s="19">
        <f>+Z19+Z20</f>
        <v>0.4</v>
      </c>
      <c r="AA18" s="19">
        <f t="shared" si="7"/>
        <v>4.7</v>
      </c>
      <c r="AB18" s="19">
        <f>+AB19+AB20</f>
        <v>3.8</v>
      </c>
      <c r="AC18" s="19">
        <f>+AC19+AC20</f>
        <v>0.4</v>
      </c>
      <c r="AD18" s="19">
        <f t="shared" si="8"/>
        <v>4.2</v>
      </c>
      <c r="AE18" s="19">
        <f>+AE19+AE20</f>
        <v>3.6</v>
      </c>
      <c r="AF18" s="19">
        <f>+AF19+AF20</f>
        <v>0.3</v>
      </c>
      <c r="AG18" s="19">
        <f t="shared" si="9"/>
        <v>3.9</v>
      </c>
      <c r="AH18" s="19">
        <f>+AH19+AH20</f>
        <v>4.8</v>
      </c>
      <c r="AI18" s="19">
        <f>+AI19+AI20</f>
        <v>0.4</v>
      </c>
      <c r="AJ18" s="19">
        <f t="shared" si="10"/>
        <v>5.2</v>
      </c>
      <c r="AK18" s="19">
        <f>+AK19+AK20</f>
        <v>2.8</v>
      </c>
      <c r="AL18" s="19">
        <f>+AL19+AL20</f>
        <v>0.4</v>
      </c>
      <c r="AM18" s="19">
        <f t="shared" si="11"/>
        <v>3.1999999999999997</v>
      </c>
      <c r="AN18" s="19">
        <f>SUM(AN19:AN20)</f>
        <v>37.1</v>
      </c>
      <c r="AO18" s="19">
        <f>SUM(AO19:AO20)</f>
        <v>4.199999999999999</v>
      </c>
      <c r="AP18" s="17">
        <f aca="true" t="shared" si="12" ref="AP18:AP23">SUM(AN18:AO18)</f>
        <v>41.3</v>
      </c>
      <c r="AQ18" s="126" t="s">
        <v>38</v>
      </c>
      <c r="AR18" s="127"/>
      <c r="AS18" s="21"/>
    </row>
    <row r="19" spans="1:45" s="12" customFormat="1" ht="15" customHeight="1">
      <c r="A19" s="18"/>
      <c r="B19" s="23"/>
      <c r="C19" s="24" t="s">
        <v>8</v>
      </c>
      <c r="D19" s="19">
        <v>3.2</v>
      </c>
      <c r="E19" s="19">
        <v>0</v>
      </c>
      <c r="F19" s="19">
        <f t="shared" si="0"/>
        <v>3.2</v>
      </c>
      <c r="G19" s="19">
        <v>3.2</v>
      </c>
      <c r="H19" s="19">
        <v>0</v>
      </c>
      <c r="I19" s="19">
        <f t="shared" si="1"/>
        <v>3.2</v>
      </c>
      <c r="J19" s="19">
        <v>1.5</v>
      </c>
      <c r="K19" s="19">
        <v>0</v>
      </c>
      <c r="L19" s="19">
        <f t="shared" si="2"/>
        <v>1.5</v>
      </c>
      <c r="M19" s="19">
        <v>2.3</v>
      </c>
      <c r="N19" s="19">
        <v>0</v>
      </c>
      <c r="O19" s="19">
        <f t="shared" si="3"/>
        <v>2.3</v>
      </c>
      <c r="P19" s="19">
        <v>0.9</v>
      </c>
      <c r="Q19" s="19">
        <v>0</v>
      </c>
      <c r="R19" s="19">
        <f t="shared" si="4"/>
        <v>0.9</v>
      </c>
      <c r="S19" s="19">
        <v>3.5</v>
      </c>
      <c r="T19" s="19">
        <v>0</v>
      </c>
      <c r="U19" s="19">
        <f t="shared" si="5"/>
        <v>3.5</v>
      </c>
      <c r="V19" s="19">
        <v>3.2</v>
      </c>
      <c r="W19" s="19">
        <v>0</v>
      </c>
      <c r="X19" s="19">
        <f t="shared" si="6"/>
        <v>3.2</v>
      </c>
      <c r="Y19" s="19">
        <v>4.3</v>
      </c>
      <c r="Z19" s="19">
        <v>0</v>
      </c>
      <c r="AA19" s="19">
        <f t="shared" si="7"/>
        <v>4.3</v>
      </c>
      <c r="AB19" s="19">
        <v>3.8</v>
      </c>
      <c r="AC19" s="19">
        <v>0</v>
      </c>
      <c r="AD19" s="19">
        <f t="shared" si="8"/>
        <v>3.8</v>
      </c>
      <c r="AE19" s="19">
        <v>3.6</v>
      </c>
      <c r="AF19" s="19">
        <v>0</v>
      </c>
      <c r="AG19" s="19">
        <f t="shared" si="9"/>
        <v>3.6</v>
      </c>
      <c r="AH19" s="19">
        <v>4.8</v>
      </c>
      <c r="AI19" s="19">
        <v>0</v>
      </c>
      <c r="AJ19" s="19">
        <f t="shared" si="10"/>
        <v>4.8</v>
      </c>
      <c r="AK19" s="19">
        <v>2.8</v>
      </c>
      <c r="AL19" s="19">
        <v>0</v>
      </c>
      <c r="AM19" s="19">
        <f t="shared" si="11"/>
        <v>2.8</v>
      </c>
      <c r="AN19" s="19">
        <f aca="true" t="shared" si="13" ref="AN19:AO23">+D19+G19+J19+M19+P19+S19+V19+Y19+AB19+AE19+AH19+AK19</f>
        <v>37.1</v>
      </c>
      <c r="AO19" s="19">
        <f t="shared" si="13"/>
        <v>0</v>
      </c>
      <c r="AP19" s="19">
        <f t="shared" si="12"/>
        <v>37.1</v>
      </c>
      <c r="AQ19" s="25" t="s">
        <v>9</v>
      </c>
      <c r="AR19" s="23"/>
      <c r="AS19" s="21"/>
    </row>
    <row r="20" spans="1:45" s="12" customFormat="1" ht="15" customHeight="1">
      <c r="A20" s="18"/>
      <c r="B20" s="23"/>
      <c r="C20" s="26" t="s">
        <v>44</v>
      </c>
      <c r="D20" s="22">
        <v>0</v>
      </c>
      <c r="E20" s="22">
        <v>0.3</v>
      </c>
      <c r="F20" s="22">
        <f t="shared" si="0"/>
        <v>0.3</v>
      </c>
      <c r="G20" s="22">
        <v>0</v>
      </c>
      <c r="H20" s="22">
        <v>0.3</v>
      </c>
      <c r="I20" s="22">
        <f t="shared" si="1"/>
        <v>0.3</v>
      </c>
      <c r="J20" s="22">
        <v>0</v>
      </c>
      <c r="K20" s="22">
        <v>0.3</v>
      </c>
      <c r="L20" s="22">
        <f t="shared" si="2"/>
        <v>0.3</v>
      </c>
      <c r="M20" s="22">
        <v>0</v>
      </c>
      <c r="N20" s="22">
        <v>0.3</v>
      </c>
      <c r="O20" s="22">
        <f t="shared" si="3"/>
        <v>0.3</v>
      </c>
      <c r="P20" s="22">
        <v>0</v>
      </c>
      <c r="Q20" s="22">
        <v>0.3</v>
      </c>
      <c r="R20" s="22">
        <f t="shared" si="4"/>
        <v>0.3</v>
      </c>
      <c r="S20" s="22">
        <v>0</v>
      </c>
      <c r="T20" s="22">
        <v>0.3</v>
      </c>
      <c r="U20" s="22">
        <f t="shared" si="5"/>
        <v>0.3</v>
      </c>
      <c r="V20" s="22">
        <v>0</v>
      </c>
      <c r="W20" s="22">
        <v>0.5</v>
      </c>
      <c r="X20" s="22">
        <f t="shared" si="6"/>
        <v>0.5</v>
      </c>
      <c r="Y20" s="22">
        <v>0</v>
      </c>
      <c r="Z20" s="22">
        <v>0.4</v>
      </c>
      <c r="AA20" s="22">
        <f t="shared" si="7"/>
        <v>0.4</v>
      </c>
      <c r="AB20" s="22">
        <v>0</v>
      </c>
      <c r="AC20" s="22">
        <v>0.4</v>
      </c>
      <c r="AD20" s="22">
        <f t="shared" si="8"/>
        <v>0.4</v>
      </c>
      <c r="AE20" s="22">
        <v>0</v>
      </c>
      <c r="AF20" s="22">
        <v>0.3</v>
      </c>
      <c r="AG20" s="22">
        <f t="shared" si="9"/>
        <v>0.3</v>
      </c>
      <c r="AH20" s="22">
        <v>0</v>
      </c>
      <c r="AI20" s="22">
        <v>0.4</v>
      </c>
      <c r="AJ20" s="22">
        <f t="shared" si="10"/>
        <v>0.4</v>
      </c>
      <c r="AK20" s="22">
        <v>0</v>
      </c>
      <c r="AL20" s="22">
        <v>0.4</v>
      </c>
      <c r="AM20" s="22">
        <f t="shared" si="11"/>
        <v>0.4</v>
      </c>
      <c r="AN20" s="22">
        <f t="shared" si="13"/>
        <v>0</v>
      </c>
      <c r="AO20" s="22">
        <f t="shared" si="13"/>
        <v>4.199999999999999</v>
      </c>
      <c r="AP20" s="22">
        <f t="shared" si="12"/>
        <v>4.199999999999999</v>
      </c>
      <c r="AQ20" s="27" t="s">
        <v>45</v>
      </c>
      <c r="AR20" s="23"/>
      <c r="AS20" s="21"/>
    </row>
    <row r="21" spans="1:45" s="12" customFormat="1" ht="15" customHeight="1">
      <c r="A21" s="18"/>
      <c r="B21" s="132" t="s">
        <v>10</v>
      </c>
      <c r="C21" s="133"/>
      <c r="D21" s="19">
        <v>0</v>
      </c>
      <c r="E21" s="19">
        <v>0</v>
      </c>
      <c r="F21" s="20">
        <f t="shared" si="0"/>
        <v>0</v>
      </c>
      <c r="G21" s="19">
        <v>0</v>
      </c>
      <c r="H21" s="19">
        <v>0</v>
      </c>
      <c r="I21" s="20">
        <f t="shared" si="1"/>
        <v>0</v>
      </c>
      <c r="J21" s="19">
        <v>0</v>
      </c>
      <c r="K21" s="19">
        <v>0</v>
      </c>
      <c r="L21" s="20">
        <f t="shared" si="2"/>
        <v>0</v>
      </c>
      <c r="M21" s="19">
        <v>0</v>
      </c>
      <c r="N21" s="19">
        <v>0.1</v>
      </c>
      <c r="O21" s="20">
        <f t="shared" si="3"/>
        <v>0.1</v>
      </c>
      <c r="P21" s="19">
        <v>0</v>
      </c>
      <c r="Q21" s="19">
        <v>0</v>
      </c>
      <c r="R21" s="20">
        <v>0</v>
      </c>
      <c r="S21" s="19">
        <v>0</v>
      </c>
      <c r="T21" s="19">
        <v>0.1</v>
      </c>
      <c r="U21" s="20">
        <f t="shared" si="5"/>
        <v>0.1</v>
      </c>
      <c r="V21" s="19">
        <v>0</v>
      </c>
      <c r="W21" s="19">
        <v>0.1</v>
      </c>
      <c r="X21" s="20">
        <f t="shared" si="6"/>
        <v>0.1</v>
      </c>
      <c r="Y21" s="19">
        <v>0</v>
      </c>
      <c r="Z21" s="19">
        <v>0.1</v>
      </c>
      <c r="AA21" s="20">
        <f t="shared" si="7"/>
        <v>0.1</v>
      </c>
      <c r="AB21" s="19">
        <v>0</v>
      </c>
      <c r="AC21" s="19">
        <v>0</v>
      </c>
      <c r="AD21" s="20">
        <f t="shared" si="8"/>
        <v>0</v>
      </c>
      <c r="AE21" s="19">
        <v>0</v>
      </c>
      <c r="AF21" s="19">
        <v>0</v>
      </c>
      <c r="AG21" s="20">
        <f t="shared" si="9"/>
        <v>0</v>
      </c>
      <c r="AH21" s="19">
        <v>0</v>
      </c>
      <c r="AI21" s="19">
        <v>0</v>
      </c>
      <c r="AJ21" s="20">
        <f t="shared" si="10"/>
        <v>0</v>
      </c>
      <c r="AK21" s="19">
        <v>0</v>
      </c>
      <c r="AL21" s="19">
        <v>0</v>
      </c>
      <c r="AM21" s="20">
        <f t="shared" si="11"/>
        <v>0</v>
      </c>
      <c r="AN21" s="20">
        <f t="shared" si="13"/>
        <v>0</v>
      </c>
      <c r="AO21" s="20">
        <f t="shared" si="13"/>
        <v>0.4</v>
      </c>
      <c r="AP21" s="19">
        <f t="shared" si="12"/>
        <v>0.4</v>
      </c>
      <c r="AQ21" s="134" t="s">
        <v>11</v>
      </c>
      <c r="AR21" s="135"/>
      <c r="AS21" s="21"/>
    </row>
    <row r="22" spans="1:45" s="12" customFormat="1" ht="15" customHeight="1">
      <c r="A22" s="18"/>
      <c r="B22" s="132" t="s">
        <v>12</v>
      </c>
      <c r="C22" s="133"/>
      <c r="D22" s="20">
        <v>0</v>
      </c>
      <c r="E22" s="20">
        <v>0.1</v>
      </c>
      <c r="F22" s="20">
        <f t="shared" si="0"/>
        <v>0.1</v>
      </c>
      <c r="G22" s="20">
        <v>0.2</v>
      </c>
      <c r="H22" s="20">
        <v>0</v>
      </c>
      <c r="I22" s="20">
        <f t="shared" si="1"/>
        <v>0.2</v>
      </c>
      <c r="J22" s="20">
        <v>0</v>
      </c>
      <c r="K22" s="20">
        <v>0.8</v>
      </c>
      <c r="L22" s="20">
        <f t="shared" si="2"/>
        <v>0.8</v>
      </c>
      <c r="M22" s="20">
        <v>0.1</v>
      </c>
      <c r="N22" s="20">
        <v>0.5</v>
      </c>
      <c r="O22" s="20">
        <f t="shared" si="3"/>
        <v>0.6</v>
      </c>
      <c r="P22" s="20">
        <v>0.1</v>
      </c>
      <c r="Q22" s="20">
        <v>0.6</v>
      </c>
      <c r="R22" s="20">
        <f t="shared" si="4"/>
        <v>0.7</v>
      </c>
      <c r="S22" s="20">
        <v>0.1</v>
      </c>
      <c r="T22" s="20">
        <v>0.8</v>
      </c>
      <c r="U22" s="20">
        <f t="shared" si="5"/>
        <v>0.9</v>
      </c>
      <c r="V22" s="20">
        <v>0.1</v>
      </c>
      <c r="W22" s="20">
        <v>0.9</v>
      </c>
      <c r="X22" s="20">
        <f t="shared" si="6"/>
        <v>1</v>
      </c>
      <c r="Y22" s="20">
        <v>0</v>
      </c>
      <c r="Z22" s="20">
        <v>0.3</v>
      </c>
      <c r="AA22" s="20">
        <f t="shared" si="7"/>
        <v>0.3</v>
      </c>
      <c r="AB22" s="20">
        <v>0.1</v>
      </c>
      <c r="AC22" s="20">
        <v>0.1</v>
      </c>
      <c r="AD22" s="20">
        <f t="shared" si="8"/>
        <v>0.2</v>
      </c>
      <c r="AE22" s="20">
        <v>0</v>
      </c>
      <c r="AF22" s="20">
        <v>0.1</v>
      </c>
      <c r="AG22" s="20">
        <f t="shared" si="9"/>
        <v>0.1</v>
      </c>
      <c r="AH22" s="20">
        <v>0</v>
      </c>
      <c r="AI22" s="20">
        <v>0.1</v>
      </c>
      <c r="AJ22" s="20">
        <f t="shared" si="10"/>
        <v>0.1</v>
      </c>
      <c r="AK22" s="20">
        <v>0</v>
      </c>
      <c r="AL22" s="20">
        <v>0.1</v>
      </c>
      <c r="AM22" s="20">
        <f t="shared" si="11"/>
        <v>0.1</v>
      </c>
      <c r="AN22" s="20">
        <f t="shared" si="13"/>
        <v>0.7</v>
      </c>
      <c r="AO22" s="20">
        <f t="shared" si="13"/>
        <v>4.399999999999999</v>
      </c>
      <c r="AP22" s="20">
        <f t="shared" si="12"/>
        <v>5.099999999999999</v>
      </c>
      <c r="AQ22" s="134" t="s">
        <v>13</v>
      </c>
      <c r="AR22" s="135"/>
      <c r="AS22" s="21"/>
    </row>
    <row r="23" spans="1:45" s="12" customFormat="1" ht="15" customHeight="1">
      <c r="A23" s="18"/>
      <c r="B23" s="128" t="s">
        <v>48</v>
      </c>
      <c r="C23" s="129"/>
      <c r="D23" s="22">
        <v>0</v>
      </c>
      <c r="E23" s="22">
        <v>0.1</v>
      </c>
      <c r="F23" s="22">
        <f t="shared" si="0"/>
        <v>0.1</v>
      </c>
      <c r="G23" s="22">
        <v>0</v>
      </c>
      <c r="H23" s="22">
        <v>0.1</v>
      </c>
      <c r="I23" s="22">
        <f t="shared" si="1"/>
        <v>0.1</v>
      </c>
      <c r="J23" s="22">
        <v>0</v>
      </c>
      <c r="K23" s="22">
        <v>0.2</v>
      </c>
      <c r="L23" s="22">
        <f t="shared" si="2"/>
        <v>0.2</v>
      </c>
      <c r="M23" s="22">
        <v>0</v>
      </c>
      <c r="N23" s="22">
        <v>0.6</v>
      </c>
      <c r="O23" s="22">
        <f t="shared" si="3"/>
        <v>0.6</v>
      </c>
      <c r="P23" s="22">
        <v>0</v>
      </c>
      <c r="Q23" s="22">
        <v>0.6</v>
      </c>
      <c r="R23" s="22">
        <f t="shared" si="4"/>
        <v>0.6</v>
      </c>
      <c r="S23" s="22">
        <v>0.6</v>
      </c>
      <c r="T23" s="22">
        <v>0</v>
      </c>
      <c r="U23" s="22">
        <f t="shared" si="5"/>
        <v>0.6</v>
      </c>
      <c r="V23" s="22">
        <v>0.2</v>
      </c>
      <c r="W23" s="22">
        <v>0</v>
      </c>
      <c r="X23" s="22">
        <f>+W23+V23</f>
        <v>0.2</v>
      </c>
      <c r="Y23" s="22">
        <v>0</v>
      </c>
      <c r="Z23" s="22">
        <v>0.1</v>
      </c>
      <c r="AA23" s="22">
        <f t="shared" si="7"/>
        <v>0.1</v>
      </c>
      <c r="AB23" s="22">
        <v>0</v>
      </c>
      <c r="AC23" s="22">
        <v>0.2</v>
      </c>
      <c r="AD23" s="22">
        <f t="shared" si="8"/>
        <v>0.2</v>
      </c>
      <c r="AE23" s="22">
        <v>0</v>
      </c>
      <c r="AF23" s="22">
        <v>0</v>
      </c>
      <c r="AG23" s="22">
        <f t="shared" si="9"/>
        <v>0</v>
      </c>
      <c r="AH23" s="22">
        <v>0</v>
      </c>
      <c r="AI23" s="22">
        <v>0</v>
      </c>
      <c r="AJ23" s="22">
        <f t="shared" si="10"/>
        <v>0</v>
      </c>
      <c r="AK23" s="22">
        <v>0</v>
      </c>
      <c r="AL23" s="22">
        <v>0</v>
      </c>
      <c r="AM23" s="22">
        <f t="shared" si="11"/>
        <v>0</v>
      </c>
      <c r="AN23" s="22">
        <f t="shared" si="13"/>
        <v>0.8</v>
      </c>
      <c r="AO23" s="22">
        <f t="shared" si="13"/>
        <v>1.9000000000000001</v>
      </c>
      <c r="AP23" s="22">
        <f t="shared" si="12"/>
        <v>2.7</v>
      </c>
      <c r="AQ23" s="130" t="s">
        <v>50</v>
      </c>
      <c r="AR23" s="131"/>
      <c r="AS23" s="21"/>
    </row>
    <row r="24" spans="1:45" s="12" customFormat="1" ht="15" customHeight="1">
      <c r="A24" s="1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21"/>
    </row>
    <row r="25" spans="1:45" s="12" customFormat="1" ht="15" customHeight="1">
      <c r="A25" s="28" t="s">
        <v>56</v>
      </c>
      <c r="B25" s="29"/>
      <c r="C25" s="29"/>
      <c r="D25" s="17">
        <f aca="true" t="shared" si="14" ref="D25:AM25">+D26+D29</f>
        <v>0</v>
      </c>
      <c r="E25" s="17">
        <f t="shared" si="14"/>
        <v>0</v>
      </c>
      <c r="F25" s="17">
        <f t="shared" si="14"/>
        <v>0</v>
      </c>
      <c r="G25" s="17">
        <f t="shared" si="14"/>
        <v>0</v>
      </c>
      <c r="H25" s="17">
        <f t="shared" si="14"/>
        <v>0</v>
      </c>
      <c r="I25" s="17">
        <f t="shared" si="14"/>
        <v>0</v>
      </c>
      <c r="J25" s="17">
        <f t="shared" si="14"/>
        <v>0</v>
      </c>
      <c r="K25" s="17">
        <f t="shared" si="14"/>
        <v>0</v>
      </c>
      <c r="L25" s="17">
        <f t="shared" si="14"/>
        <v>0</v>
      </c>
      <c r="M25" s="17">
        <f t="shared" si="14"/>
        <v>0</v>
      </c>
      <c r="N25" s="17">
        <f t="shared" si="14"/>
        <v>0</v>
      </c>
      <c r="O25" s="17">
        <f t="shared" si="14"/>
        <v>0</v>
      </c>
      <c r="P25" s="17">
        <f t="shared" si="14"/>
        <v>0</v>
      </c>
      <c r="Q25" s="17">
        <f t="shared" si="14"/>
        <v>0</v>
      </c>
      <c r="R25" s="17">
        <f t="shared" si="14"/>
        <v>0</v>
      </c>
      <c r="S25" s="17">
        <f t="shared" si="14"/>
        <v>0</v>
      </c>
      <c r="T25" s="17">
        <f t="shared" si="14"/>
        <v>0</v>
      </c>
      <c r="U25" s="17">
        <f t="shared" si="14"/>
        <v>0</v>
      </c>
      <c r="V25" s="17">
        <f t="shared" si="14"/>
        <v>0</v>
      </c>
      <c r="W25" s="17">
        <f t="shared" si="14"/>
        <v>0</v>
      </c>
      <c r="X25" s="17">
        <f t="shared" si="14"/>
        <v>0</v>
      </c>
      <c r="Y25" s="17">
        <f t="shared" si="14"/>
        <v>0</v>
      </c>
      <c r="Z25" s="17">
        <f t="shared" si="14"/>
        <v>0</v>
      </c>
      <c r="AA25" s="17">
        <f t="shared" si="14"/>
        <v>0</v>
      </c>
      <c r="AB25" s="17">
        <f t="shared" si="14"/>
        <v>0</v>
      </c>
      <c r="AC25" s="17">
        <f t="shared" si="14"/>
        <v>0</v>
      </c>
      <c r="AD25" s="17">
        <f t="shared" si="14"/>
        <v>0</v>
      </c>
      <c r="AE25" s="17">
        <f t="shared" si="14"/>
        <v>0</v>
      </c>
      <c r="AF25" s="17">
        <f t="shared" si="14"/>
        <v>0</v>
      </c>
      <c r="AG25" s="17">
        <f t="shared" si="14"/>
        <v>0</v>
      </c>
      <c r="AH25" s="17">
        <f t="shared" si="14"/>
        <v>0</v>
      </c>
      <c r="AI25" s="17">
        <f t="shared" si="14"/>
        <v>0</v>
      </c>
      <c r="AJ25" s="17">
        <f t="shared" si="14"/>
        <v>0</v>
      </c>
      <c r="AK25" s="17">
        <f t="shared" si="14"/>
        <v>0</v>
      </c>
      <c r="AL25" s="17">
        <f t="shared" si="14"/>
        <v>0</v>
      </c>
      <c r="AM25" s="17">
        <f t="shared" si="14"/>
        <v>0</v>
      </c>
      <c r="AN25" s="19">
        <f aca="true" t="shared" si="15" ref="AN25:AO31">+D25+G25+J25+M25+P25+S25+V25+Y25+AB25+AE25+AH25+AK25</f>
        <v>0</v>
      </c>
      <c r="AO25" s="19">
        <f t="shared" si="15"/>
        <v>0</v>
      </c>
      <c r="AP25" s="17">
        <f>+AP26+AP29</f>
        <v>0</v>
      </c>
      <c r="AQ25" s="120" t="s">
        <v>66</v>
      </c>
      <c r="AR25" s="120"/>
      <c r="AS25" s="121"/>
    </row>
    <row r="26" spans="1:45" s="12" customFormat="1" ht="15" customHeight="1">
      <c r="A26" s="28"/>
      <c r="B26" s="30" t="s">
        <v>61</v>
      </c>
      <c r="C26" s="31"/>
      <c r="D26" s="19">
        <f aca="true" t="shared" si="16" ref="D26:AM26">+D27+D28</f>
        <v>0</v>
      </c>
      <c r="E26" s="19">
        <f t="shared" si="16"/>
        <v>0</v>
      </c>
      <c r="F26" s="19">
        <f t="shared" si="16"/>
        <v>0</v>
      </c>
      <c r="G26" s="19">
        <f t="shared" si="16"/>
        <v>0</v>
      </c>
      <c r="H26" s="19">
        <f t="shared" si="16"/>
        <v>0</v>
      </c>
      <c r="I26" s="19">
        <f t="shared" si="16"/>
        <v>0</v>
      </c>
      <c r="J26" s="19">
        <f t="shared" si="16"/>
        <v>0</v>
      </c>
      <c r="K26" s="19">
        <f t="shared" si="16"/>
        <v>0</v>
      </c>
      <c r="L26" s="19">
        <f t="shared" si="16"/>
        <v>0</v>
      </c>
      <c r="M26" s="19">
        <f t="shared" si="16"/>
        <v>0</v>
      </c>
      <c r="N26" s="19">
        <f t="shared" si="16"/>
        <v>0</v>
      </c>
      <c r="O26" s="19">
        <f t="shared" si="16"/>
        <v>0</v>
      </c>
      <c r="P26" s="19">
        <f t="shared" si="16"/>
        <v>0</v>
      </c>
      <c r="Q26" s="19">
        <f t="shared" si="16"/>
        <v>0</v>
      </c>
      <c r="R26" s="19">
        <f t="shared" si="16"/>
        <v>0</v>
      </c>
      <c r="S26" s="19">
        <f t="shared" si="16"/>
        <v>0</v>
      </c>
      <c r="T26" s="19">
        <f t="shared" si="16"/>
        <v>0</v>
      </c>
      <c r="U26" s="19">
        <f t="shared" si="16"/>
        <v>0</v>
      </c>
      <c r="V26" s="19">
        <f t="shared" si="16"/>
        <v>0</v>
      </c>
      <c r="W26" s="19">
        <f t="shared" si="16"/>
        <v>0</v>
      </c>
      <c r="X26" s="19">
        <f t="shared" si="16"/>
        <v>0</v>
      </c>
      <c r="Y26" s="19">
        <f t="shared" si="16"/>
        <v>0</v>
      </c>
      <c r="Z26" s="19">
        <f t="shared" si="16"/>
        <v>0</v>
      </c>
      <c r="AA26" s="19">
        <f t="shared" si="16"/>
        <v>0</v>
      </c>
      <c r="AB26" s="19">
        <f t="shared" si="16"/>
        <v>0</v>
      </c>
      <c r="AC26" s="19">
        <f t="shared" si="16"/>
        <v>0</v>
      </c>
      <c r="AD26" s="19">
        <f t="shared" si="16"/>
        <v>0</v>
      </c>
      <c r="AE26" s="19">
        <f t="shared" si="16"/>
        <v>0</v>
      </c>
      <c r="AF26" s="19">
        <f t="shared" si="16"/>
        <v>0</v>
      </c>
      <c r="AG26" s="19">
        <f t="shared" si="16"/>
        <v>0</v>
      </c>
      <c r="AH26" s="19">
        <f t="shared" si="16"/>
        <v>0</v>
      </c>
      <c r="AI26" s="19">
        <f t="shared" si="16"/>
        <v>0</v>
      </c>
      <c r="AJ26" s="19">
        <f t="shared" si="16"/>
        <v>0</v>
      </c>
      <c r="AK26" s="19">
        <f t="shared" si="16"/>
        <v>0</v>
      </c>
      <c r="AL26" s="19">
        <f t="shared" si="16"/>
        <v>0</v>
      </c>
      <c r="AM26" s="19">
        <f t="shared" si="16"/>
        <v>0</v>
      </c>
      <c r="AN26" s="17">
        <f t="shared" si="15"/>
        <v>0</v>
      </c>
      <c r="AO26" s="17">
        <f t="shared" si="15"/>
        <v>0</v>
      </c>
      <c r="AP26" s="17">
        <v>0</v>
      </c>
      <c r="AQ26" s="32"/>
      <c r="AR26" s="33" t="s">
        <v>65</v>
      </c>
      <c r="AS26" s="21"/>
    </row>
    <row r="27" spans="1:45" s="12" customFormat="1" ht="15" customHeight="1">
      <c r="A27" s="28"/>
      <c r="B27" s="34"/>
      <c r="C27" s="35" t="s">
        <v>21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19">
        <f t="shared" si="15"/>
        <v>0</v>
      </c>
      <c r="AO27" s="19">
        <f t="shared" si="15"/>
        <v>0</v>
      </c>
      <c r="AP27" s="20">
        <f>SUM(AN27:AO27)</f>
        <v>0</v>
      </c>
      <c r="AQ27" s="33" t="s">
        <v>46</v>
      </c>
      <c r="AR27" s="37"/>
      <c r="AS27" s="21"/>
    </row>
    <row r="28" spans="1:45" s="12" customFormat="1" ht="15" customHeight="1">
      <c r="A28" s="28"/>
      <c r="B28" s="34"/>
      <c r="C28" s="38" t="s">
        <v>22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22">
        <f t="shared" si="15"/>
        <v>0</v>
      </c>
      <c r="AO28" s="22">
        <f t="shared" si="15"/>
        <v>0</v>
      </c>
      <c r="AP28" s="22">
        <f>SUM(AN28:AO28)</f>
        <v>0</v>
      </c>
      <c r="AQ28" s="40" t="s">
        <v>47</v>
      </c>
      <c r="AR28" s="41"/>
      <c r="AS28" s="21"/>
    </row>
    <row r="29" spans="1:45" s="12" customFormat="1" ht="15" customHeight="1">
      <c r="A29" s="28"/>
      <c r="B29" s="42" t="s">
        <v>51</v>
      </c>
      <c r="C29" s="43"/>
      <c r="D29" s="20">
        <f aca="true" t="shared" si="17" ref="D29:AM29">+D30+D31</f>
        <v>0</v>
      </c>
      <c r="E29" s="20">
        <f t="shared" si="17"/>
        <v>0</v>
      </c>
      <c r="F29" s="20">
        <f t="shared" si="17"/>
        <v>0</v>
      </c>
      <c r="G29" s="20">
        <f t="shared" si="17"/>
        <v>0</v>
      </c>
      <c r="H29" s="20">
        <f t="shared" si="17"/>
        <v>0</v>
      </c>
      <c r="I29" s="20">
        <f t="shared" si="17"/>
        <v>0</v>
      </c>
      <c r="J29" s="20">
        <f t="shared" si="17"/>
        <v>0</v>
      </c>
      <c r="K29" s="20">
        <f t="shared" si="17"/>
        <v>0</v>
      </c>
      <c r="L29" s="20">
        <f t="shared" si="17"/>
        <v>0</v>
      </c>
      <c r="M29" s="20">
        <f t="shared" si="17"/>
        <v>0</v>
      </c>
      <c r="N29" s="20">
        <f t="shared" si="17"/>
        <v>0</v>
      </c>
      <c r="O29" s="20">
        <f t="shared" si="17"/>
        <v>0</v>
      </c>
      <c r="P29" s="20">
        <f t="shared" si="17"/>
        <v>0</v>
      </c>
      <c r="Q29" s="20">
        <f t="shared" si="17"/>
        <v>0</v>
      </c>
      <c r="R29" s="20">
        <f t="shared" si="17"/>
        <v>0</v>
      </c>
      <c r="S29" s="20">
        <f t="shared" si="17"/>
        <v>0</v>
      </c>
      <c r="T29" s="20">
        <f t="shared" si="17"/>
        <v>0</v>
      </c>
      <c r="U29" s="20">
        <f t="shared" si="17"/>
        <v>0</v>
      </c>
      <c r="V29" s="20">
        <f t="shared" si="17"/>
        <v>0</v>
      </c>
      <c r="W29" s="20">
        <f t="shared" si="17"/>
        <v>0</v>
      </c>
      <c r="X29" s="20">
        <f t="shared" si="17"/>
        <v>0</v>
      </c>
      <c r="Y29" s="20">
        <f t="shared" si="17"/>
        <v>0</v>
      </c>
      <c r="Z29" s="20">
        <f t="shared" si="17"/>
        <v>0</v>
      </c>
      <c r="AA29" s="20">
        <f t="shared" si="17"/>
        <v>0</v>
      </c>
      <c r="AB29" s="20">
        <f t="shared" si="17"/>
        <v>0</v>
      </c>
      <c r="AC29" s="20">
        <f t="shared" si="17"/>
        <v>0</v>
      </c>
      <c r="AD29" s="20">
        <f t="shared" si="17"/>
        <v>0</v>
      </c>
      <c r="AE29" s="20">
        <f t="shared" si="17"/>
        <v>0</v>
      </c>
      <c r="AF29" s="20">
        <f t="shared" si="17"/>
        <v>0</v>
      </c>
      <c r="AG29" s="20">
        <f t="shared" si="17"/>
        <v>0</v>
      </c>
      <c r="AH29" s="20">
        <f t="shared" si="17"/>
        <v>0</v>
      </c>
      <c r="AI29" s="20">
        <f t="shared" si="17"/>
        <v>0</v>
      </c>
      <c r="AJ29" s="20">
        <f t="shared" si="17"/>
        <v>0</v>
      </c>
      <c r="AK29" s="20">
        <f t="shared" si="17"/>
        <v>0</v>
      </c>
      <c r="AL29" s="20">
        <f t="shared" si="17"/>
        <v>0</v>
      </c>
      <c r="AM29" s="20">
        <f t="shared" si="17"/>
        <v>0</v>
      </c>
      <c r="AN29" s="19">
        <f t="shared" si="15"/>
        <v>0</v>
      </c>
      <c r="AO29" s="19">
        <f t="shared" si="15"/>
        <v>0</v>
      </c>
      <c r="AP29" s="20">
        <f>+AP30+AP31</f>
        <v>0</v>
      </c>
      <c r="AQ29" s="44"/>
      <c r="AR29" s="45" t="s">
        <v>52</v>
      </c>
      <c r="AS29" s="21"/>
    </row>
    <row r="30" spans="1:45" s="12" customFormat="1" ht="15" customHeight="1">
      <c r="A30" s="28"/>
      <c r="B30" s="34"/>
      <c r="C30" s="35" t="s">
        <v>33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19">
        <f t="shared" si="15"/>
        <v>0</v>
      </c>
      <c r="AO30" s="19">
        <f t="shared" si="15"/>
        <v>0</v>
      </c>
      <c r="AP30" s="46">
        <f>SUM(AN30:AO30)</f>
        <v>0</v>
      </c>
      <c r="AQ30" s="33" t="s">
        <v>24</v>
      </c>
      <c r="AR30" s="41"/>
      <c r="AS30" s="21"/>
    </row>
    <row r="31" spans="1:45" s="12" customFormat="1" ht="15" customHeight="1">
      <c r="A31" s="28"/>
      <c r="B31" s="47"/>
      <c r="C31" s="38" t="s">
        <v>23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22">
        <f t="shared" si="15"/>
        <v>0</v>
      </c>
      <c r="AO31" s="22">
        <f t="shared" si="15"/>
        <v>0</v>
      </c>
      <c r="AP31" s="48">
        <f>SUM(AN31:AO31)</f>
        <v>0</v>
      </c>
      <c r="AQ31" s="40" t="s">
        <v>25</v>
      </c>
      <c r="AR31" s="49"/>
      <c r="AS31" s="21"/>
    </row>
    <row r="32" spans="1:45" s="12" customFormat="1" ht="15" customHeight="1">
      <c r="A32" s="5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21"/>
    </row>
    <row r="33" spans="1:45" s="12" customFormat="1" ht="15" customHeight="1">
      <c r="A33" s="136" t="s">
        <v>14</v>
      </c>
      <c r="B33" s="117"/>
      <c r="C33" s="118"/>
      <c r="D33" s="17">
        <f>SUM(D34:D35)</f>
        <v>0</v>
      </c>
      <c r="E33" s="17">
        <f>SUM(E34:E35)</f>
        <v>0</v>
      </c>
      <c r="F33" s="17">
        <f>SUM(D33:E33)</f>
        <v>0</v>
      </c>
      <c r="G33" s="17">
        <f>SUM(G34:G35)</f>
        <v>0</v>
      </c>
      <c r="H33" s="17">
        <f>SUM(H34:H35)</f>
        <v>0</v>
      </c>
      <c r="I33" s="17">
        <f>SUM(G33:H33)</f>
        <v>0</v>
      </c>
      <c r="J33" s="17">
        <f>SUM(J34:J35)</f>
        <v>0.2</v>
      </c>
      <c r="K33" s="17">
        <f>SUM(K34:K35)</f>
        <v>-0.2</v>
      </c>
      <c r="L33" s="17">
        <f>SUM(J33:K33)</f>
        <v>0</v>
      </c>
      <c r="M33" s="17">
        <f>SUM(M34:M35)</f>
        <v>0</v>
      </c>
      <c r="N33" s="17">
        <f>SUM(N34:N35)</f>
        <v>-0.1</v>
      </c>
      <c r="O33" s="17">
        <f>SUM(O34:O35)</f>
        <v>-0.1</v>
      </c>
      <c r="P33" s="17">
        <f>SUM(P34:P35)</f>
        <v>0.30000000000000004</v>
      </c>
      <c r="Q33" s="17">
        <f>SUM(Q34:Q35)</f>
        <v>-0.1</v>
      </c>
      <c r="R33" s="17">
        <f>SUM(P33:Q33)</f>
        <v>0.20000000000000004</v>
      </c>
      <c r="S33" s="17">
        <f>SUM(S34:S35)</f>
        <v>0.3</v>
      </c>
      <c r="T33" s="17">
        <f>SUM(T34:T35)</f>
        <v>-0.2</v>
      </c>
      <c r="U33" s="17">
        <f>SUM(S33:T33)</f>
        <v>0.09999999999999998</v>
      </c>
      <c r="V33" s="17">
        <f>SUM(V34:V35)</f>
        <v>0.3</v>
      </c>
      <c r="W33" s="17">
        <f>SUM(W34:W35)</f>
        <v>-0.3</v>
      </c>
      <c r="X33" s="17">
        <f>SUM(V33:W33)</f>
        <v>0</v>
      </c>
      <c r="Y33" s="17">
        <f>SUM(Y34:Y35)</f>
        <v>0.2</v>
      </c>
      <c r="Z33" s="17">
        <f>SUM(Z34:Z35)</f>
        <v>-0.3</v>
      </c>
      <c r="AA33" s="17">
        <f>SUM(Y33:Z33)</f>
        <v>-0.09999999999999998</v>
      </c>
      <c r="AB33" s="17">
        <f>SUM(AB34:AB35)</f>
        <v>0.1</v>
      </c>
      <c r="AC33" s="17">
        <f>SUM(AC34:AC35)</f>
        <v>-0.1</v>
      </c>
      <c r="AD33" s="17">
        <f>SUM(AB33:AC33)</f>
        <v>0</v>
      </c>
      <c r="AE33" s="17">
        <f>SUM(AE34:AE35)</f>
        <v>0.1</v>
      </c>
      <c r="AF33" s="17">
        <f>SUM(AF34:AF35)</f>
        <v>-0.1</v>
      </c>
      <c r="AG33" s="17">
        <f>SUM(AE33:AF33)</f>
        <v>0</v>
      </c>
      <c r="AH33" s="17">
        <f>SUM(AH34:AH35)</f>
        <v>0.3</v>
      </c>
      <c r="AI33" s="17">
        <f>SUM(AI34:AI35)</f>
        <v>-0.30000000000000004</v>
      </c>
      <c r="AJ33" s="17">
        <f>SUM(AH33:AI33)</f>
        <v>0</v>
      </c>
      <c r="AK33" s="17">
        <f>SUM(AK34:AK35)</f>
        <v>0.2</v>
      </c>
      <c r="AL33" s="17">
        <f>SUM(AL34:AL35)</f>
        <v>-0.3</v>
      </c>
      <c r="AM33" s="17">
        <f>SUM(AK33:AL33)</f>
        <v>-0.09999999999999998</v>
      </c>
      <c r="AN33" s="17">
        <f>SUM(AN34:AN35)</f>
        <v>2</v>
      </c>
      <c r="AO33" s="17">
        <f>SUM(AO34:AO35)</f>
        <v>-2.0000000000000004</v>
      </c>
      <c r="AP33" s="17">
        <f>SUM(AP34:AP35)</f>
        <v>0</v>
      </c>
      <c r="AQ33" s="119" t="s">
        <v>15</v>
      </c>
      <c r="AR33" s="120"/>
      <c r="AS33" s="121"/>
    </row>
    <row r="34" spans="1:45" s="12" customFormat="1" ht="15" customHeight="1">
      <c r="A34" s="50"/>
      <c r="B34" s="124" t="s">
        <v>34</v>
      </c>
      <c r="C34" s="125"/>
      <c r="D34" s="19">
        <v>0</v>
      </c>
      <c r="E34" s="20">
        <v>0</v>
      </c>
      <c r="F34" s="19">
        <f>SUM(D34:E34)</f>
        <v>0</v>
      </c>
      <c r="G34" s="19">
        <v>0</v>
      </c>
      <c r="H34" s="20">
        <v>0</v>
      </c>
      <c r="I34" s="19">
        <f>SUM(G34:H34)</f>
        <v>0</v>
      </c>
      <c r="J34" s="19">
        <v>0</v>
      </c>
      <c r="K34" s="20">
        <v>0</v>
      </c>
      <c r="L34" s="19">
        <f>SUM(J34:K34)</f>
        <v>0</v>
      </c>
      <c r="M34" s="19">
        <v>0</v>
      </c>
      <c r="N34" s="20">
        <v>0</v>
      </c>
      <c r="O34" s="19">
        <f>SUM(M34:N34)</f>
        <v>0</v>
      </c>
      <c r="P34" s="19">
        <v>0.2</v>
      </c>
      <c r="Q34" s="20">
        <v>0</v>
      </c>
      <c r="R34" s="19">
        <f>SUM(P34:Q34)</f>
        <v>0.2</v>
      </c>
      <c r="S34" s="19">
        <v>0</v>
      </c>
      <c r="T34" s="20">
        <v>0</v>
      </c>
      <c r="U34" s="19">
        <f>SUM(S34:T34)</f>
        <v>0</v>
      </c>
      <c r="V34" s="19">
        <v>0</v>
      </c>
      <c r="W34" s="20">
        <v>0</v>
      </c>
      <c r="X34" s="19">
        <f>SUM(V34:W34)</f>
        <v>0</v>
      </c>
      <c r="Y34" s="19">
        <v>0</v>
      </c>
      <c r="Z34" s="20">
        <v>0</v>
      </c>
      <c r="AA34" s="19">
        <f>SUM(Y34:Z34)</f>
        <v>0</v>
      </c>
      <c r="AB34" s="19">
        <v>0.1</v>
      </c>
      <c r="AC34" s="20">
        <v>0</v>
      </c>
      <c r="AD34" s="19">
        <f>SUM(AB34:AC34)</f>
        <v>0.1</v>
      </c>
      <c r="AE34" s="19">
        <v>0</v>
      </c>
      <c r="AF34" s="20">
        <v>0</v>
      </c>
      <c r="AG34" s="19">
        <f>SUM(AE34:AF34)</f>
        <v>0</v>
      </c>
      <c r="AH34" s="19">
        <v>0</v>
      </c>
      <c r="AI34" s="20">
        <v>-0.1</v>
      </c>
      <c r="AJ34" s="19">
        <f>SUM(AH34:AI34)</f>
        <v>-0.1</v>
      </c>
      <c r="AK34" s="19">
        <v>0</v>
      </c>
      <c r="AL34" s="20">
        <v>0</v>
      </c>
      <c r="AM34" s="19">
        <f>SUM(AK34:AL34)</f>
        <v>0</v>
      </c>
      <c r="AN34" s="19">
        <f>+D34+G34+J34+M34+P34+S34+V34+Y34+AB34+AE34+AH34+AK34</f>
        <v>0.30000000000000004</v>
      </c>
      <c r="AO34" s="19">
        <f>+E34+H34+K34+N34+Q34+T34+W34+Z34+AC34+AF34+AI34+AL34</f>
        <v>-0.1</v>
      </c>
      <c r="AP34" s="20">
        <f>SUM(AN34:AO34)</f>
        <v>0.20000000000000004</v>
      </c>
      <c r="AQ34" s="126" t="s">
        <v>35</v>
      </c>
      <c r="AR34" s="127"/>
      <c r="AS34" s="21"/>
    </row>
    <row r="35" spans="1:45" s="12" customFormat="1" ht="15" customHeight="1">
      <c r="A35" s="50"/>
      <c r="B35" s="128" t="s">
        <v>62</v>
      </c>
      <c r="C35" s="129"/>
      <c r="D35" s="22">
        <v>0</v>
      </c>
      <c r="E35" s="22">
        <v>0</v>
      </c>
      <c r="F35" s="22">
        <f>SUM(D35:E35)</f>
        <v>0</v>
      </c>
      <c r="G35" s="22">
        <v>0</v>
      </c>
      <c r="H35" s="22">
        <v>0</v>
      </c>
      <c r="I35" s="22">
        <f>SUM(G35:H35)</f>
        <v>0</v>
      </c>
      <c r="J35" s="22">
        <v>0.2</v>
      </c>
      <c r="K35" s="22">
        <v>-0.2</v>
      </c>
      <c r="L35" s="22">
        <f>SUM(J35:K35)</f>
        <v>0</v>
      </c>
      <c r="M35" s="22">
        <v>0</v>
      </c>
      <c r="N35" s="22">
        <v>-0.1</v>
      </c>
      <c r="O35" s="22">
        <f>SUM(M35:N35)</f>
        <v>-0.1</v>
      </c>
      <c r="P35" s="22">
        <v>0.1</v>
      </c>
      <c r="Q35" s="22">
        <v>-0.1</v>
      </c>
      <c r="R35" s="22">
        <f>SUM(P35:Q35)</f>
        <v>0</v>
      </c>
      <c r="S35" s="22">
        <v>0.3</v>
      </c>
      <c r="T35" s="22">
        <v>-0.2</v>
      </c>
      <c r="U35" s="22">
        <f>SUM(S35:T35)</f>
        <v>0.09999999999999998</v>
      </c>
      <c r="V35" s="22">
        <v>0.3</v>
      </c>
      <c r="W35" s="22">
        <v>-0.3</v>
      </c>
      <c r="X35" s="22">
        <f>SUM(V35:W35)</f>
        <v>0</v>
      </c>
      <c r="Y35" s="22">
        <v>0.2</v>
      </c>
      <c r="Z35" s="22">
        <v>-0.3</v>
      </c>
      <c r="AA35" s="22">
        <f>SUM(Y35:Z35)</f>
        <v>-0.09999999999999998</v>
      </c>
      <c r="AB35" s="22">
        <v>0</v>
      </c>
      <c r="AC35" s="22">
        <v>-0.1</v>
      </c>
      <c r="AD35" s="22">
        <f>SUM(AB35:AC35)</f>
        <v>-0.1</v>
      </c>
      <c r="AE35" s="22">
        <v>0.1</v>
      </c>
      <c r="AF35" s="22">
        <v>-0.1</v>
      </c>
      <c r="AG35" s="22">
        <f>SUM(AE35:AF35)</f>
        <v>0</v>
      </c>
      <c r="AH35" s="22">
        <v>0.3</v>
      </c>
      <c r="AI35" s="22">
        <v>-0.2</v>
      </c>
      <c r="AJ35" s="22">
        <f>SUM(AH35:AI35)</f>
        <v>0.09999999999999998</v>
      </c>
      <c r="AK35" s="22">
        <v>0.2</v>
      </c>
      <c r="AL35" s="22">
        <v>-0.3</v>
      </c>
      <c r="AM35" s="22">
        <f>SUM(AK35:AL35)</f>
        <v>-0.09999999999999998</v>
      </c>
      <c r="AN35" s="20">
        <f>+D35+G35+J35+M35+P35+S35+V35+Y35+AB35+AE35+AH35+AK35</f>
        <v>1.7000000000000002</v>
      </c>
      <c r="AO35" s="20">
        <f>+E35+H35+K35+N35+Q35+T35+W35+Z35+AC35+AF35+AI35+AL35</f>
        <v>-1.9000000000000004</v>
      </c>
      <c r="AP35" s="22">
        <f>SUM(AN35:AO35)</f>
        <v>-0.20000000000000018</v>
      </c>
      <c r="AQ35" s="130" t="s">
        <v>64</v>
      </c>
      <c r="AR35" s="131"/>
      <c r="AS35" s="21"/>
    </row>
    <row r="36" spans="1:45" s="12" customFormat="1" ht="15" customHeight="1">
      <c r="A36" s="138"/>
      <c r="B36" s="139"/>
      <c r="C36" s="139"/>
      <c r="D36" s="106" t="s">
        <v>86</v>
      </c>
      <c r="E36" s="106"/>
      <c r="F36" s="106"/>
      <c r="G36" s="137" t="s">
        <v>87</v>
      </c>
      <c r="H36" s="106"/>
      <c r="I36" s="106"/>
      <c r="J36" s="106" t="s">
        <v>90</v>
      </c>
      <c r="K36" s="106"/>
      <c r="L36" s="106"/>
      <c r="M36" s="137" t="s">
        <v>93</v>
      </c>
      <c r="N36" s="106"/>
      <c r="O36" s="106"/>
      <c r="P36" s="137" t="s">
        <v>121</v>
      </c>
      <c r="Q36" s="106"/>
      <c r="R36" s="106"/>
      <c r="S36" s="106" t="s">
        <v>98</v>
      </c>
      <c r="T36" s="106"/>
      <c r="U36" s="106"/>
      <c r="V36" s="137" t="s">
        <v>99</v>
      </c>
      <c r="W36" s="106"/>
      <c r="X36" s="106"/>
      <c r="Y36" s="106" t="s">
        <v>104</v>
      </c>
      <c r="Z36" s="106"/>
      <c r="AA36" s="106"/>
      <c r="AB36" s="137" t="s">
        <v>107</v>
      </c>
      <c r="AC36" s="106"/>
      <c r="AD36" s="106"/>
      <c r="AE36" s="137" t="s">
        <v>110</v>
      </c>
      <c r="AF36" s="106"/>
      <c r="AG36" s="106"/>
      <c r="AH36" s="137" t="s">
        <v>113</v>
      </c>
      <c r="AI36" s="106"/>
      <c r="AJ36" s="106"/>
      <c r="AK36" s="137" t="s">
        <v>116</v>
      </c>
      <c r="AL36" s="106"/>
      <c r="AM36" s="106"/>
      <c r="AN36" s="137" t="s">
        <v>116</v>
      </c>
      <c r="AO36" s="106"/>
      <c r="AP36" s="106"/>
      <c r="AQ36" s="140"/>
      <c r="AR36" s="140"/>
      <c r="AS36" s="141"/>
    </row>
    <row r="37" spans="1:45" s="12" customFormat="1" ht="15" customHeight="1">
      <c r="A37" s="142" t="s">
        <v>27</v>
      </c>
      <c r="B37" s="143"/>
      <c r="C37" s="144"/>
      <c r="D37" s="17">
        <f aca="true" t="shared" si="18" ref="D37:U37">+D11+D13-D17-D25-D33</f>
        <v>7.8</v>
      </c>
      <c r="E37" s="17">
        <f t="shared" si="18"/>
        <v>1.1</v>
      </c>
      <c r="F37" s="17">
        <f t="shared" si="18"/>
        <v>8.899999999999999</v>
      </c>
      <c r="G37" s="17">
        <f t="shared" si="18"/>
        <v>7.4</v>
      </c>
      <c r="H37" s="17">
        <f t="shared" si="18"/>
        <v>4.1</v>
      </c>
      <c r="I37" s="17">
        <f t="shared" si="18"/>
        <v>11.5</v>
      </c>
      <c r="J37" s="17">
        <f t="shared" si="18"/>
        <v>6</v>
      </c>
      <c r="K37" s="17">
        <f t="shared" si="18"/>
        <v>5.1</v>
      </c>
      <c r="L37" s="17">
        <f t="shared" si="18"/>
        <v>11.100000000000001</v>
      </c>
      <c r="M37" s="17">
        <f t="shared" si="18"/>
        <v>5.4</v>
      </c>
      <c r="N37" s="17">
        <f t="shared" si="18"/>
        <v>4.3999999999999995</v>
      </c>
      <c r="O37" s="17">
        <f t="shared" si="18"/>
        <v>9.799999999999999</v>
      </c>
      <c r="P37" s="17">
        <f t="shared" si="18"/>
        <v>23.999999999999996</v>
      </c>
      <c r="Q37" s="17">
        <f t="shared" si="18"/>
        <v>3.599999999999999</v>
      </c>
      <c r="R37" s="17">
        <f t="shared" si="18"/>
        <v>27.6</v>
      </c>
      <c r="S37" s="17">
        <f t="shared" si="18"/>
        <v>19.699999999999996</v>
      </c>
      <c r="T37" s="17">
        <f t="shared" si="18"/>
        <v>2.6999999999999993</v>
      </c>
      <c r="U37" s="17">
        <f t="shared" si="18"/>
        <v>22.39999999999999</v>
      </c>
      <c r="V37" s="17">
        <f>V11+V13-V17-V33</f>
        <v>15.899999999999995</v>
      </c>
      <c r="W37" s="17">
        <f>W11+W13-W17-W25-W33</f>
        <v>1.6999999999999995</v>
      </c>
      <c r="X37" s="17">
        <f>X11+X13-X17-X25-X33</f>
        <v>17.599999999999994</v>
      </c>
      <c r="Y37" s="17">
        <f>Y11+Y13-Y17-Y33</f>
        <v>11.399999999999995</v>
      </c>
      <c r="Z37" s="17">
        <f aca="true" t="shared" si="19" ref="Z37:AI37">Z11+Z13-Z17-Z25-Z33</f>
        <v>1.1999999999999995</v>
      </c>
      <c r="AA37" s="17">
        <f t="shared" si="19"/>
        <v>12.599999999999996</v>
      </c>
      <c r="AB37" s="17">
        <f t="shared" si="19"/>
        <v>22.8</v>
      </c>
      <c r="AC37" s="17">
        <f t="shared" si="19"/>
        <v>0.7999999999999999</v>
      </c>
      <c r="AD37" s="17">
        <f t="shared" si="19"/>
        <v>23.6</v>
      </c>
      <c r="AE37" s="17">
        <f t="shared" si="19"/>
        <v>19.099999999999998</v>
      </c>
      <c r="AF37" s="17">
        <f t="shared" si="19"/>
        <v>0.8</v>
      </c>
      <c r="AG37" s="17">
        <f>AE37+AF37</f>
        <v>19.9</v>
      </c>
      <c r="AH37" s="17">
        <f t="shared" si="19"/>
        <v>14</v>
      </c>
      <c r="AI37" s="17">
        <f t="shared" si="19"/>
        <v>0.7000000000000001</v>
      </c>
      <c r="AJ37" s="17">
        <f>AH37+AI37</f>
        <v>14.7</v>
      </c>
      <c r="AK37" s="17">
        <f>+AK11+AK13-AK17-AK25-AK33</f>
        <v>16.2</v>
      </c>
      <c r="AL37" s="17">
        <f>+AL11+AL13-AL17-AL25-AL33</f>
        <v>0.6000000000000001</v>
      </c>
      <c r="AM37" s="17">
        <f>+AM11+AM13-AM17-AM25-AM33</f>
        <v>16.8</v>
      </c>
      <c r="AN37" s="17">
        <f>AN11+AN13-AN17-AN25-AN33</f>
        <v>16.200000000000003</v>
      </c>
      <c r="AO37" s="17">
        <f>AO11+AO13-AO17-AO25-AO33</f>
        <v>0.6000000000000001</v>
      </c>
      <c r="AP37" s="17">
        <f>AP11+AP13-AP17-AP25-AP33</f>
        <v>16.799999999999997</v>
      </c>
      <c r="AQ37" s="145" t="s">
        <v>16</v>
      </c>
      <c r="AR37" s="146"/>
      <c r="AS37" s="147"/>
    </row>
    <row r="38" spans="1:45" s="12" customFormat="1" ht="15" customHeigh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21"/>
    </row>
    <row r="39" spans="1:45" s="12" customFormat="1" ht="15" customHeight="1">
      <c r="A39" s="116" t="s">
        <v>49</v>
      </c>
      <c r="B39" s="117"/>
      <c r="C39" s="118"/>
      <c r="D39" s="17">
        <f>SUM(D40:D41)</f>
        <v>7.8</v>
      </c>
      <c r="E39" s="17">
        <f>SUM(E40:E41)</f>
        <v>1.1</v>
      </c>
      <c r="F39" s="17">
        <f>SUM(D39:E39)</f>
        <v>8.9</v>
      </c>
      <c r="G39" s="17">
        <f>SUM(G40:G41)</f>
        <v>7.4</v>
      </c>
      <c r="H39" s="17">
        <f>SUM(H40:H41)</f>
        <v>4.1</v>
      </c>
      <c r="I39" s="17">
        <f>SUM(G39:H39)</f>
        <v>11.5</v>
      </c>
      <c r="J39" s="17">
        <f>SUM(J40:J41)</f>
        <v>6</v>
      </c>
      <c r="K39" s="17">
        <f>SUM(K40:K41)</f>
        <v>5.1</v>
      </c>
      <c r="L39" s="17">
        <f>SUM(J39:K39)</f>
        <v>11.1</v>
      </c>
      <c r="M39" s="17">
        <f>SUM(M40:M41)</f>
        <v>5.3999999999999995</v>
      </c>
      <c r="N39" s="17">
        <f>SUM(N40:N41)</f>
        <v>4.4</v>
      </c>
      <c r="O39" s="17">
        <f>SUM(M39:N39)</f>
        <v>9.8</v>
      </c>
      <c r="P39" s="17">
        <f>SUM(P40:P41)</f>
        <v>24</v>
      </c>
      <c r="Q39" s="17">
        <f>SUM(Q40:Q41)</f>
        <v>3.6</v>
      </c>
      <c r="R39" s="17">
        <f>SUM(P39:Q39)</f>
        <v>27.6</v>
      </c>
      <c r="S39" s="17">
        <f>SUM(S40:S41)</f>
        <v>19.7</v>
      </c>
      <c r="T39" s="17">
        <f>SUM(T40:T41)</f>
        <v>2.7</v>
      </c>
      <c r="U39" s="17">
        <f>SUM(S39:T39)</f>
        <v>22.4</v>
      </c>
      <c r="V39" s="17">
        <f>SUM(V40:V41)</f>
        <v>15.899999999999999</v>
      </c>
      <c r="W39" s="17">
        <f>SUM(W40:W41)</f>
        <v>1.7</v>
      </c>
      <c r="X39" s="17">
        <f>SUM(V39:W39)</f>
        <v>17.599999999999998</v>
      </c>
      <c r="Y39" s="17">
        <f>SUM(Y40:Y41)</f>
        <v>11.399999999999999</v>
      </c>
      <c r="Z39" s="17">
        <f>SUM(Z40:Z41)</f>
        <v>1.2</v>
      </c>
      <c r="AA39" s="17">
        <f>SUM(Y39:Z39)</f>
        <v>12.599999999999998</v>
      </c>
      <c r="AB39" s="17">
        <f>AB40+AB41</f>
        <v>22.8</v>
      </c>
      <c r="AC39" s="17">
        <f>AC40+AC41</f>
        <v>0.8</v>
      </c>
      <c r="AD39" s="17">
        <f>AD40+AD41</f>
        <v>23.6</v>
      </c>
      <c r="AE39" s="17">
        <f>SUM(AE40:AE41)</f>
        <v>19.1</v>
      </c>
      <c r="AF39" s="17">
        <f>SUM(AF40:AF41)</f>
        <v>0.8</v>
      </c>
      <c r="AG39" s="17">
        <f>SUM(AG40:AG41)</f>
        <v>19.9</v>
      </c>
      <c r="AH39" s="17">
        <f aca="true" t="shared" si="20" ref="AH39:AM39">+AH40+AH41</f>
        <v>14</v>
      </c>
      <c r="AI39" s="17">
        <f t="shared" si="20"/>
        <v>0.7</v>
      </c>
      <c r="AJ39" s="17">
        <f t="shared" si="20"/>
        <v>14.7</v>
      </c>
      <c r="AK39" s="17">
        <f t="shared" si="20"/>
        <v>16.2</v>
      </c>
      <c r="AL39" s="17">
        <f t="shared" si="20"/>
        <v>0.6</v>
      </c>
      <c r="AM39" s="17">
        <f t="shared" si="20"/>
        <v>16.8</v>
      </c>
      <c r="AN39" s="17">
        <f>SUM(AN40:AN41)</f>
        <v>16.2</v>
      </c>
      <c r="AO39" s="17">
        <f>SUM(AO40:AO41)</f>
        <v>0.6</v>
      </c>
      <c r="AP39" s="17">
        <f>SUM(AN39:AO39)</f>
        <v>16.8</v>
      </c>
      <c r="AQ39" s="119" t="s">
        <v>57</v>
      </c>
      <c r="AR39" s="120"/>
      <c r="AS39" s="121"/>
    </row>
    <row r="40" spans="1:45" s="12" customFormat="1" ht="15" customHeight="1">
      <c r="A40" s="18"/>
      <c r="B40" s="124" t="s">
        <v>17</v>
      </c>
      <c r="C40" s="125"/>
      <c r="D40" s="19">
        <v>2.3</v>
      </c>
      <c r="E40" s="20">
        <v>0.5</v>
      </c>
      <c r="F40" s="19">
        <f>SUM(D40:E40)</f>
        <v>2.8</v>
      </c>
      <c r="G40" s="19">
        <v>3</v>
      </c>
      <c r="H40" s="20">
        <v>3</v>
      </c>
      <c r="I40" s="19">
        <v>6</v>
      </c>
      <c r="J40" s="19">
        <v>2.2</v>
      </c>
      <c r="K40" s="20">
        <v>3.7</v>
      </c>
      <c r="L40" s="19">
        <f>SUM(J40:K40)</f>
        <v>5.9</v>
      </c>
      <c r="M40" s="19">
        <v>1.3</v>
      </c>
      <c r="N40" s="20">
        <v>3.2</v>
      </c>
      <c r="O40" s="19">
        <f>SUM(M40:N40)</f>
        <v>4.5</v>
      </c>
      <c r="P40" s="19">
        <v>8</v>
      </c>
      <c r="Q40" s="20">
        <v>2.2</v>
      </c>
      <c r="R40" s="19">
        <f>SUM(P40:Q40)</f>
        <v>10.2</v>
      </c>
      <c r="S40" s="19">
        <v>7.1</v>
      </c>
      <c r="T40" s="20">
        <v>1.7</v>
      </c>
      <c r="U40" s="19">
        <f>SUM(S40:T40)</f>
        <v>8.799999999999999</v>
      </c>
      <c r="V40" s="19">
        <v>5.3</v>
      </c>
      <c r="W40" s="20">
        <v>1</v>
      </c>
      <c r="X40" s="19">
        <f>SUM(V40:W40)</f>
        <v>6.3</v>
      </c>
      <c r="Y40" s="19">
        <v>4.1</v>
      </c>
      <c r="Z40" s="20">
        <v>0.7</v>
      </c>
      <c r="AA40" s="19">
        <f>SUM(Y40:Z40)</f>
        <v>4.8</v>
      </c>
      <c r="AB40" s="19">
        <v>10.9</v>
      </c>
      <c r="AC40" s="20">
        <v>0.4</v>
      </c>
      <c r="AD40" s="19">
        <f>SUM(AB40:AC40)</f>
        <v>11.3</v>
      </c>
      <c r="AE40" s="19">
        <v>7.7</v>
      </c>
      <c r="AF40" s="20">
        <v>0.3</v>
      </c>
      <c r="AG40" s="19">
        <f>SUM(AE40:AF40)</f>
        <v>8</v>
      </c>
      <c r="AH40" s="19">
        <v>5.3</v>
      </c>
      <c r="AI40" s="20">
        <v>0.3</v>
      </c>
      <c r="AJ40" s="19">
        <f>SUM(AH40:AI40)</f>
        <v>5.6</v>
      </c>
      <c r="AK40" s="19">
        <v>2.5</v>
      </c>
      <c r="AL40" s="20">
        <v>0.3</v>
      </c>
      <c r="AM40" s="19">
        <f>SUM(AK40:AL40)</f>
        <v>2.8</v>
      </c>
      <c r="AN40" s="19">
        <v>2.5</v>
      </c>
      <c r="AO40" s="20">
        <v>0.3</v>
      </c>
      <c r="AP40" s="19">
        <f>SUM(AN40:AO40)</f>
        <v>2.8</v>
      </c>
      <c r="AQ40" s="126" t="s">
        <v>18</v>
      </c>
      <c r="AR40" s="127"/>
      <c r="AS40" s="21"/>
    </row>
    <row r="41" spans="1:45" s="12" customFormat="1" ht="15" customHeight="1">
      <c r="A41" s="51"/>
      <c r="B41" s="128" t="s">
        <v>19</v>
      </c>
      <c r="C41" s="129"/>
      <c r="D41" s="22">
        <v>5.5</v>
      </c>
      <c r="E41" s="22">
        <v>0.6</v>
      </c>
      <c r="F41" s="22">
        <f>SUM(D41:E41)</f>
        <v>6.1</v>
      </c>
      <c r="G41" s="22">
        <v>4.4</v>
      </c>
      <c r="H41" s="22">
        <v>1.1</v>
      </c>
      <c r="I41" s="22">
        <v>5.5</v>
      </c>
      <c r="J41" s="22">
        <v>3.8</v>
      </c>
      <c r="K41" s="22">
        <v>1.4</v>
      </c>
      <c r="L41" s="22">
        <f>SUM(J41:K41)</f>
        <v>5.199999999999999</v>
      </c>
      <c r="M41" s="22">
        <v>4.1</v>
      </c>
      <c r="N41" s="22">
        <v>1.2</v>
      </c>
      <c r="O41" s="22">
        <f>SUM(M41:N41)</f>
        <v>5.3</v>
      </c>
      <c r="P41" s="22">
        <v>16</v>
      </c>
      <c r="Q41" s="22">
        <v>1.4</v>
      </c>
      <c r="R41" s="22">
        <f>SUM(P41:Q41)</f>
        <v>17.4</v>
      </c>
      <c r="S41" s="22">
        <v>12.6</v>
      </c>
      <c r="T41" s="22">
        <v>1</v>
      </c>
      <c r="U41" s="22">
        <f>SUM(S41:T41)</f>
        <v>13.6</v>
      </c>
      <c r="V41" s="22">
        <v>10.6</v>
      </c>
      <c r="W41" s="22">
        <v>0.7</v>
      </c>
      <c r="X41" s="22">
        <f>SUM(V41:W41)</f>
        <v>11.299999999999999</v>
      </c>
      <c r="Y41" s="22">
        <v>7.3</v>
      </c>
      <c r="Z41" s="22">
        <v>0.5</v>
      </c>
      <c r="AA41" s="22">
        <f>SUM(Y41:Z41)</f>
        <v>7.8</v>
      </c>
      <c r="AB41" s="22">
        <v>11.9</v>
      </c>
      <c r="AC41" s="22">
        <v>0.4</v>
      </c>
      <c r="AD41" s="22">
        <f>SUM(AB41:AC41)</f>
        <v>12.3</v>
      </c>
      <c r="AE41" s="22">
        <v>11.4</v>
      </c>
      <c r="AF41" s="22">
        <v>0.5</v>
      </c>
      <c r="AG41" s="22">
        <f>SUM(AE41:AF41)</f>
        <v>11.9</v>
      </c>
      <c r="AH41" s="22">
        <v>8.7</v>
      </c>
      <c r="AI41" s="22">
        <v>0.4</v>
      </c>
      <c r="AJ41" s="22">
        <f>SUM(AH41:AI41)</f>
        <v>9.1</v>
      </c>
      <c r="AK41" s="22">
        <v>13.7</v>
      </c>
      <c r="AL41" s="22">
        <v>0.3</v>
      </c>
      <c r="AM41" s="22">
        <f>SUM(AK41:AL41)</f>
        <v>14</v>
      </c>
      <c r="AN41" s="22">
        <v>13.7</v>
      </c>
      <c r="AO41" s="22">
        <v>0.3</v>
      </c>
      <c r="AP41" s="22">
        <f>SUM(AN41:AO41)</f>
        <v>14</v>
      </c>
      <c r="AQ41" s="130" t="s">
        <v>20</v>
      </c>
      <c r="AR41" s="131"/>
      <c r="AS41" s="51"/>
    </row>
    <row r="42" spans="1:45" s="60" customFormat="1" ht="44.25" customHeight="1">
      <c r="A42" s="148" t="s">
        <v>68</v>
      </c>
      <c r="B42" s="149"/>
      <c r="C42" s="15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151" t="s">
        <v>69</v>
      </c>
      <c r="AR42" s="152"/>
      <c r="AS42" s="153"/>
    </row>
    <row r="43" spans="1:45" s="60" customFormat="1" ht="15" customHeight="1">
      <c r="A43" s="61"/>
      <c r="B43" s="154" t="s">
        <v>70</v>
      </c>
      <c r="C43" s="155"/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f>V43+W43</f>
        <v>0</v>
      </c>
      <c r="Y43" s="62">
        <v>0</v>
      </c>
      <c r="Z43" s="62">
        <v>0</v>
      </c>
      <c r="AA43" s="62">
        <f>Y43+Z43</f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3">
        <f>AN43+AO43</f>
        <v>0</v>
      </c>
      <c r="AQ43" s="156" t="s">
        <v>71</v>
      </c>
      <c r="AR43" s="157"/>
      <c r="AS43" s="64"/>
    </row>
    <row r="44" spans="1:45" s="60" customFormat="1" ht="15" customHeight="1">
      <c r="A44" s="61"/>
      <c r="B44" s="154" t="s">
        <v>72</v>
      </c>
      <c r="C44" s="155"/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f>S44+T44</f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3">
        <f>AN44+AO44</f>
        <v>0</v>
      </c>
      <c r="AQ44" s="156" t="s">
        <v>73</v>
      </c>
      <c r="AR44" s="157"/>
      <c r="AS44" s="64"/>
    </row>
    <row r="45" spans="1:45" s="60" customFormat="1" ht="15" customHeight="1">
      <c r="A45" s="61"/>
      <c r="B45" s="154" t="s">
        <v>74</v>
      </c>
      <c r="C45" s="155"/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f>V45+W45</f>
        <v>0</v>
      </c>
      <c r="Y45" s="62">
        <v>0</v>
      </c>
      <c r="Z45" s="62">
        <v>0</v>
      </c>
      <c r="AA45" s="62">
        <f>SUM(Y45:Z45)</f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3">
        <f>AN45+AO45</f>
        <v>0</v>
      </c>
      <c r="AQ45" s="156" t="s">
        <v>75</v>
      </c>
      <c r="AR45" s="157"/>
      <c r="AS45" s="64"/>
    </row>
    <row r="46" spans="1:45" s="60" customFormat="1" ht="15" customHeight="1">
      <c r="A46" s="61"/>
      <c r="B46" s="154" t="s">
        <v>76</v>
      </c>
      <c r="C46" s="155"/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3">
        <f>AN46+AO46</f>
        <v>0</v>
      </c>
      <c r="AQ46" s="156" t="s">
        <v>77</v>
      </c>
      <c r="AR46" s="157"/>
      <c r="AS46" s="64"/>
    </row>
    <row r="47" spans="1:45" s="60" customFormat="1" ht="15" customHeight="1">
      <c r="A47" s="65"/>
      <c r="B47" s="158" t="s">
        <v>78</v>
      </c>
      <c r="C47" s="159"/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f>SUM(U43:U46)</f>
        <v>0</v>
      </c>
      <c r="V47" s="66">
        <f>V43-V45</f>
        <v>0</v>
      </c>
      <c r="W47" s="66">
        <v>0</v>
      </c>
      <c r="X47" s="66">
        <f>V47+W47</f>
        <v>0</v>
      </c>
      <c r="Y47" s="66">
        <v>0</v>
      </c>
      <c r="Z47" s="66">
        <v>0</v>
      </c>
      <c r="AA47" s="66">
        <f>SUM(Y47:Z47)</f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f>AN44-AN45</f>
        <v>0</v>
      </c>
      <c r="AO47" s="66">
        <v>0</v>
      </c>
      <c r="AP47" s="67">
        <f>SUM(AN47:AO47)</f>
        <v>0</v>
      </c>
      <c r="AQ47" s="160" t="s">
        <v>79</v>
      </c>
      <c r="AR47" s="161"/>
      <c r="AS47" s="68"/>
    </row>
    <row r="48" s="12" customFormat="1" ht="15" customHeight="1"/>
    <row r="49" spans="1:171" s="6" customFormat="1" ht="15" customHeight="1">
      <c r="A49" s="52" t="s">
        <v>54</v>
      </c>
      <c r="C49" s="6" t="s">
        <v>26</v>
      </c>
      <c r="D49" s="15"/>
      <c r="E49" s="15"/>
      <c r="F49" s="15"/>
      <c r="J49" s="58" t="s">
        <v>118</v>
      </c>
      <c r="K49" s="14">
        <v>0</v>
      </c>
      <c r="L49" s="15" t="s">
        <v>39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</row>
    <row r="50" spans="1:18" s="6" customFormat="1" ht="15" customHeight="1">
      <c r="A50" s="52"/>
      <c r="B50" s="53"/>
      <c r="C50" s="15"/>
      <c r="D50" s="15"/>
      <c r="E50" s="15"/>
      <c r="F50" s="15"/>
      <c r="J50" s="58" t="s">
        <v>119</v>
      </c>
      <c r="K50" s="14">
        <v>29</v>
      </c>
      <c r="L50" s="15" t="s">
        <v>32</v>
      </c>
      <c r="P50" s="15"/>
      <c r="Q50" s="16"/>
      <c r="R50" s="16"/>
    </row>
    <row r="51" spans="1:18" s="6" customFormat="1" ht="15" customHeight="1">
      <c r="A51" s="52"/>
      <c r="B51" s="53"/>
      <c r="C51" s="15"/>
      <c r="D51" s="15"/>
      <c r="E51" s="15"/>
      <c r="F51" s="15"/>
      <c r="J51" s="14" t="s">
        <v>117</v>
      </c>
      <c r="K51" s="14" t="s">
        <v>122</v>
      </c>
      <c r="L51" s="15" t="s">
        <v>32</v>
      </c>
      <c r="P51" s="15"/>
      <c r="Q51" s="16"/>
      <c r="R51" s="16"/>
    </row>
    <row r="52" spans="1:18" s="6" customFormat="1" ht="15" customHeight="1">
      <c r="A52" s="2" t="s">
        <v>55</v>
      </c>
      <c r="C52" s="15" t="s">
        <v>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16"/>
    </row>
    <row r="53" spans="1:18" s="6" customFormat="1" ht="15" customHeight="1">
      <c r="A53" s="52" t="s">
        <v>60</v>
      </c>
      <c r="C53" s="15" t="s">
        <v>67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  <c r="R53" s="16"/>
    </row>
    <row r="54" spans="1:3" s="12" customFormat="1" ht="15" customHeight="1">
      <c r="A54" s="52"/>
      <c r="C54" s="1"/>
    </row>
    <row r="55" s="11" customFormat="1" ht="11.25">
      <c r="C55" s="3"/>
    </row>
  </sheetData>
  <mergeCells count="98">
    <mergeCell ref="B46:C46"/>
    <mergeCell ref="AQ46:AR46"/>
    <mergeCell ref="B47:C47"/>
    <mergeCell ref="AQ47:AR47"/>
    <mergeCell ref="B44:C44"/>
    <mergeCell ref="AQ44:AR44"/>
    <mergeCell ref="B45:C45"/>
    <mergeCell ref="AQ45:AR45"/>
    <mergeCell ref="A42:C42"/>
    <mergeCell ref="AQ42:AS42"/>
    <mergeCell ref="B43:C43"/>
    <mergeCell ref="AQ43:AR43"/>
    <mergeCell ref="B41:C41"/>
    <mergeCell ref="AQ41:AR41"/>
    <mergeCell ref="A39:C39"/>
    <mergeCell ref="AQ39:AS39"/>
    <mergeCell ref="B40:C40"/>
    <mergeCell ref="AQ40:AR40"/>
    <mergeCell ref="AK36:AM36"/>
    <mergeCell ref="AN36:AP36"/>
    <mergeCell ref="AQ36:AS36"/>
    <mergeCell ref="A37:C37"/>
    <mergeCell ref="AQ37:AS37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36:C36"/>
    <mergeCell ref="D36:F36"/>
    <mergeCell ref="G36:I36"/>
    <mergeCell ref="J36:L36"/>
    <mergeCell ref="B34:C34"/>
    <mergeCell ref="AQ34:AR34"/>
    <mergeCell ref="B35:C35"/>
    <mergeCell ref="AQ35:AR35"/>
    <mergeCell ref="B23:C23"/>
    <mergeCell ref="AQ23:AR23"/>
    <mergeCell ref="AQ25:AS25"/>
    <mergeCell ref="A33:C33"/>
    <mergeCell ref="AQ33:AS33"/>
    <mergeCell ref="B21:C21"/>
    <mergeCell ref="AQ21:AR21"/>
    <mergeCell ref="B22:C22"/>
    <mergeCell ref="AQ22:AR22"/>
    <mergeCell ref="A17:C17"/>
    <mergeCell ref="AQ17:AS17"/>
    <mergeCell ref="B18:C18"/>
    <mergeCell ref="AQ18:AR18"/>
    <mergeCell ref="B14:C14"/>
    <mergeCell ref="AQ14:AR14"/>
    <mergeCell ref="B15:C15"/>
    <mergeCell ref="AQ15:AR15"/>
    <mergeCell ref="AN12:AP12"/>
    <mergeCell ref="AQ12:AS12"/>
    <mergeCell ref="A13:C13"/>
    <mergeCell ref="AQ13:AS13"/>
    <mergeCell ref="AQ10:AS10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J10:L10"/>
    <mergeCell ref="AK5:AM6"/>
    <mergeCell ref="AN5:AP5"/>
    <mergeCell ref="AN6:AP6"/>
    <mergeCell ref="P10:R10"/>
    <mergeCell ref="S10:U10"/>
    <mergeCell ref="V10:X10"/>
    <mergeCell ref="AK10:AM10"/>
    <mergeCell ref="AN10:AP10"/>
    <mergeCell ref="Y5:AA6"/>
    <mergeCell ref="AB5:AD6"/>
    <mergeCell ref="AE5:AG6"/>
    <mergeCell ref="AH5:AJ6"/>
    <mergeCell ref="M5:O6"/>
    <mergeCell ref="P5:R6"/>
    <mergeCell ref="S5:U6"/>
    <mergeCell ref="V5:X6"/>
    <mergeCell ref="AQ5:AS8"/>
    <mergeCell ref="AQ1:AS4"/>
    <mergeCell ref="A1:C8"/>
    <mergeCell ref="D3:AP3"/>
    <mergeCell ref="D1:AP1"/>
    <mergeCell ref="D2:AP2"/>
    <mergeCell ref="D4:AP4"/>
    <mergeCell ref="D5:F6"/>
    <mergeCell ref="G5:I6"/>
    <mergeCell ref="J5:L6"/>
  </mergeCells>
  <printOptions horizontalCentered="1"/>
  <pageMargins left="0.7480314960629921" right="0" top="0.7874015748031497" bottom="0.3937007874015748" header="0.5118110236220472" footer="0.5118110236220472"/>
  <pageSetup horizontalDpi="600" verticalDpi="600" orientation="landscape" paperSize="9" scale="60" r:id="rId4"/>
  <colBreaks count="1" manualBreakCount="1">
    <brk id="24" max="65535" man="1"/>
  </colBreaks>
  <legacyDrawing r:id="rId3"/>
  <oleObjects>
    <oleObject progId="CDraw5" shapeId="5662544" r:id="rId1"/>
    <oleObject progId="CDraw5" shapeId="14773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 Buitendag</cp:lastModifiedBy>
  <cp:lastPrinted>2005-11-22T13:37:54Z</cp:lastPrinted>
  <dcterms:created xsi:type="dcterms:W3CDTF">2002-10-23T07:52:10Z</dcterms:created>
  <dcterms:modified xsi:type="dcterms:W3CDTF">2005-11-23T08:03:56Z</dcterms:modified>
  <cp:category/>
  <cp:version/>
  <cp:contentType/>
  <cp:contentStatus/>
</cp:coreProperties>
</file>