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4993BCB9-5DC3-484E-BF29-28A521D224DF}" xr6:coauthVersionLast="47" xr6:coauthVersionMax="47" xr10:uidLastSave="{00000000-0000-0000-0000-000000000000}"/>
  <bookViews>
    <workbookView xWindow="5772" yWindow="60" windowWidth="10320" windowHeight="12240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277" i="2" l="1"/>
  <c r="CX277" i="2"/>
  <c r="CY276" i="2"/>
  <c r="CX276" i="2"/>
  <c r="CY275" i="2"/>
  <c r="CX275" i="2"/>
  <c r="CY274" i="2"/>
  <c r="CX274" i="2"/>
  <c r="CY273" i="2"/>
  <c r="CX273" i="2"/>
  <c r="CY272" i="2"/>
  <c r="CX272" i="2"/>
  <c r="CY271" i="2"/>
  <c r="CX271" i="2"/>
  <c r="CY270" i="2"/>
  <c r="CX270" i="2"/>
  <c r="CY269" i="2"/>
  <c r="CX269" i="2"/>
  <c r="CY268" i="2"/>
  <c r="CX268" i="2"/>
  <c r="CY267" i="2"/>
  <c r="CX267" i="2"/>
  <c r="CY266" i="2"/>
  <c r="CX266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G277" i="1"/>
  <c r="CF277" i="1"/>
  <c r="CG276" i="1"/>
  <c r="CF276" i="1"/>
  <c r="CG275" i="1"/>
  <c r="CF275" i="1"/>
  <c r="CG274" i="1"/>
  <c r="CF274" i="1"/>
  <c r="CG273" i="1"/>
  <c r="CF273" i="1"/>
  <c r="CG272" i="1"/>
  <c r="CF272" i="1"/>
  <c r="CG271" i="1"/>
  <c r="CF271" i="1"/>
  <c r="CG270" i="1"/>
  <c r="CF270" i="1"/>
  <c r="CG269" i="1"/>
  <c r="CF269" i="1"/>
  <c r="CG268" i="1"/>
  <c r="CF268" i="1"/>
  <c r="CG267" i="1"/>
  <c r="CF267" i="1"/>
  <c r="CG266" i="1"/>
  <c r="CF266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CG278" i="1" s="1"/>
  <c r="AJ278" i="1"/>
  <c r="CF278" i="1" s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BR265" i="1"/>
  <c r="BQ265" i="1"/>
  <c r="BS264" i="1"/>
  <c r="BS263" i="1"/>
  <c r="BS262" i="1"/>
  <c r="BS261" i="1"/>
  <c r="BS260" i="1"/>
  <c r="BS259" i="1"/>
  <c r="BS258" i="1"/>
  <c r="BS257" i="1"/>
  <c r="BS256" i="1"/>
  <c r="BS255" i="1"/>
  <c r="BS254" i="1"/>
  <c r="BS253" i="1"/>
  <c r="CA252" i="2"/>
  <c r="BZ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A213" i="2"/>
  <c r="BZ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00" i="2"/>
  <c r="BZ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265" i="2"/>
  <c r="BZ265" i="2"/>
  <c r="CB264" i="2"/>
  <c r="CB263" i="2"/>
  <c r="CB262" i="2"/>
  <c r="CB261" i="2"/>
  <c r="CB260" i="2"/>
  <c r="CB259" i="2"/>
  <c r="CB258" i="2"/>
  <c r="CB257" i="2"/>
  <c r="CB256" i="2"/>
  <c r="CB255" i="2"/>
  <c r="CB254" i="2"/>
  <c r="CB253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65" i="2"/>
  <c r="AS265" i="2"/>
  <c r="AU264" i="2"/>
  <c r="AU263" i="2"/>
  <c r="AU262" i="2"/>
  <c r="AU261" i="2"/>
  <c r="AU260" i="2"/>
  <c r="AU259" i="2"/>
  <c r="AU258" i="2"/>
  <c r="AU257" i="2"/>
  <c r="AU256" i="2"/>
  <c r="AU255" i="2"/>
  <c r="AU254" i="2"/>
  <c r="AU253" i="2"/>
  <c r="CY264" i="2"/>
  <c r="CX264" i="2"/>
  <c r="CY263" i="2"/>
  <c r="CX263" i="2"/>
  <c r="CY262" i="2"/>
  <c r="CX262" i="2"/>
  <c r="CY261" i="2"/>
  <c r="CX261" i="2"/>
  <c r="CY260" i="2"/>
  <c r="CX260" i="2"/>
  <c r="CY259" i="2"/>
  <c r="CX259" i="2"/>
  <c r="CY258" i="2"/>
  <c r="CX258" i="2"/>
  <c r="CY257" i="2"/>
  <c r="CX257" i="2"/>
  <c r="CY256" i="2"/>
  <c r="CX256" i="2"/>
  <c r="CY255" i="2"/>
  <c r="CX255" i="2"/>
  <c r="CY254" i="2"/>
  <c r="CX254" i="2"/>
  <c r="CY253" i="2"/>
  <c r="CX253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W264" i="2"/>
  <c r="CT264" i="2"/>
  <c r="CQ264" i="2"/>
  <c r="CN264" i="2"/>
  <c r="CK264" i="2"/>
  <c r="CH264" i="2"/>
  <c r="CE264" i="2"/>
  <c r="BY264" i="2"/>
  <c r="BV264" i="2"/>
  <c r="BS264" i="2"/>
  <c r="BP264" i="2"/>
  <c r="BM264" i="2"/>
  <c r="BJ264" i="2"/>
  <c r="BG264" i="2"/>
  <c r="BD264" i="2"/>
  <c r="BA264" i="2"/>
  <c r="AX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W263" i="2"/>
  <c r="CT263" i="2"/>
  <c r="CQ263" i="2"/>
  <c r="CN263" i="2"/>
  <c r="CK263" i="2"/>
  <c r="CH263" i="2"/>
  <c r="CE263" i="2"/>
  <c r="BY263" i="2"/>
  <c r="BV263" i="2"/>
  <c r="BS263" i="2"/>
  <c r="BP263" i="2"/>
  <c r="BM263" i="2"/>
  <c r="BJ263" i="2"/>
  <c r="BG263" i="2"/>
  <c r="BD263" i="2"/>
  <c r="BA263" i="2"/>
  <c r="AX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W262" i="2"/>
  <c r="CT262" i="2"/>
  <c r="CQ262" i="2"/>
  <c r="CN262" i="2"/>
  <c r="CK262" i="2"/>
  <c r="CH262" i="2"/>
  <c r="CE262" i="2"/>
  <c r="BY262" i="2"/>
  <c r="BV262" i="2"/>
  <c r="BS262" i="2"/>
  <c r="BP262" i="2"/>
  <c r="BM262" i="2"/>
  <c r="BJ262" i="2"/>
  <c r="BG262" i="2"/>
  <c r="BD262" i="2"/>
  <c r="BA262" i="2"/>
  <c r="AX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W261" i="2"/>
  <c r="CT261" i="2"/>
  <c r="CQ261" i="2"/>
  <c r="CN261" i="2"/>
  <c r="CK261" i="2"/>
  <c r="CH261" i="2"/>
  <c r="CE261" i="2"/>
  <c r="BY261" i="2"/>
  <c r="BV261" i="2"/>
  <c r="BS261" i="2"/>
  <c r="BP261" i="2"/>
  <c r="BM261" i="2"/>
  <c r="BJ261" i="2"/>
  <c r="BG261" i="2"/>
  <c r="BD261" i="2"/>
  <c r="BA261" i="2"/>
  <c r="AX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W260" i="2"/>
  <c r="CT260" i="2"/>
  <c r="CQ260" i="2"/>
  <c r="CN260" i="2"/>
  <c r="CK260" i="2"/>
  <c r="CH260" i="2"/>
  <c r="CE260" i="2"/>
  <c r="BY260" i="2"/>
  <c r="BV260" i="2"/>
  <c r="BS260" i="2"/>
  <c r="BP260" i="2"/>
  <c r="BM260" i="2"/>
  <c r="BJ260" i="2"/>
  <c r="BG260" i="2"/>
  <c r="BD260" i="2"/>
  <c r="BA260" i="2"/>
  <c r="AX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W259" i="2"/>
  <c r="CT259" i="2"/>
  <c r="CQ259" i="2"/>
  <c r="CN259" i="2"/>
  <c r="CK259" i="2"/>
  <c r="CH259" i="2"/>
  <c r="CE259" i="2"/>
  <c r="BY259" i="2"/>
  <c r="BV259" i="2"/>
  <c r="BS259" i="2"/>
  <c r="BP259" i="2"/>
  <c r="BM259" i="2"/>
  <c r="BJ259" i="2"/>
  <c r="BG259" i="2"/>
  <c r="BD259" i="2"/>
  <c r="BA259" i="2"/>
  <c r="AX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W258" i="2"/>
  <c r="CT258" i="2"/>
  <c r="CQ258" i="2"/>
  <c r="CN258" i="2"/>
  <c r="CK258" i="2"/>
  <c r="CH258" i="2"/>
  <c r="CE258" i="2"/>
  <c r="BY258" i="2"/>
  <c r="BV258" i="2"/>
  <c r="BS258" i="2"/>
  <c r="BP258" i="2"/>
  <c r="BM258" i="2"/>
  <c r="BJ258" i="2"/>
  <c r="BG258" i="2"/>
  <c r="BD258" i="2"/>
  <c r="BA258" i="2"/>
  <c r="AX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W257" i="2"/>
  <c r="CT257" i="2"/>
  <c r="CQ257" i="2"/>
  <c r="CN257" i="2"/>
  <c r="CK257" i="2"/>
  <c r="CH257" i="2"/>
  <c r="CE257" i="2"/>
  <c r="BY257" i="2"/>
  <c r="BV257" i="2"/>
  <c r="BS257" i="2"/>
  <c r="BP257" i="2"/>
  <c r="BM257" i="2"/>
  <c r="BJ257" i="2"/>
  <c r="BG257" i="2"/>
  <c r="BD257" i="2"/>
  <c r="BA257" i="2"/>
  <c r="AX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W256" i="2"/>
  <c r="CT256" i="2"/>
  <c r="CQ256" i="2"/>
  <c r="CN256" i="2"/>
  <c r="CK256" i="2"/>
  <c r="CH256" i="2"/>
  <c r="CE256" i="2"/>
  <c r="BY256" i="2"/>
  <c r="BV256" i="2"/>
  <c r="BS256" i="2"/>
  <c r="BP256" i="2"/>
  <c r="BM256" i="2"/>
  <c r="BJ256" i="2"/>
  <c r="BG256" i="2"/>
  <c r="BD256" i="2"/>
  <c r="BA256" i="2"/>
  <c r="AX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W255" i="2"/>
  <c r="CT255" i="2"/>
  <c r="CQ255" i="2"/>
  <c r="CN255" i="2"/>
  <c r="CK255" i="2"/>
  <c r="CH255" i="2"/>
  <c r="CE255" i="2"/>
  <c r="BY255" i="2"/>
  <c r="BV255" i="2"/>
  <c r="BS255" i="2"/>
  <c r="BP255" i="2"/>
  <c r="BM255" i="2"/>
  <c r="BJ255" i="2"/>
  <c r="BG255" i="2"/>
  <c r="BD255" i="2"/>
  <c r="BA255" i="2"/>
  <c r="AX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W254" i="2"/>
  <c r="CT254" i="2"/>
  <c r="CQ254" i="2"/>
  <c r="CN254" i="2"/>
  <c r="CK254" i="2"/>
  <c r="CH254" i="2"/>
  <c r="CE254" i="2"/>
  <c r="BY254" i="2"/>
  <c r="BV254" i="2"/>
  <c r="BS254" i="2"/>
  <c r="BP254" i="2"/>
  <c r="BM254" i="2"/>
  <c r="BJ254" i="2"/>
  <c r="BG254" i="2"/>
  <c r="BD254" i="2"/>
  <c r="BA254" i="2"/>
  <c r="AX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W253" i="2"/>
  <c r="CT253" i="2"/>
  <c r="CQ253" i="2"/>
  <c r="CN253" i="2"/>
  <c r="CK253" i="2"/>
  <c r="CH253" i="2"/>
  <c r="CE253" i="2"/>
  <c r="BY253" i="2"/>
  <c r="BV253" i="2"/>
  <c r="BS253" i="2"/>
  <c r="BP253" i="2"/>
  <c r="BM253" i="2"/>
  <c r="BJ253" i="2"/>
  <c r="BG253" i="2"/>
  <c r="BD253" i="2"/>
  <c r="BA253" i="2"/>
  <c r="AX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P264" i="1"/>
  <c r="BM264" i="1"/>
  <c r="BJ264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P263" i="1"/>
  <c r="BM263" i="1"/>
  <c r="BJ263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P262" i="1"/>
  <c r="BM262" i="1"/>
  <c r="BJ262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P261" i="1"/>
  <c r="BM261" i="1"/>
  <c r="BJ261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P260" i="1"/>
  <c r="BM260" i="1"/>
  <c r="BJ260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P259" i="1"/>
  <c r="BM259" i="1"/>
  <c r="BJ259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P258" i="1"/>
  <c r="BM258" i="1"/>
  <c r="BJ258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P257" i="1"/>
  <c r="BM257" i="1"/>
  <c r="BJ257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P256" i="1"/>
  <c r="BM256" i="1"/>
  <c r="BJ256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P255" i="1"/>
  <c r="BM255" i="1"/>
  <c r="BJ255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P254" i="1"/>
  <c r="BM254" i="1"/>
  <c r="BJ254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P253" i="1"/>
  <c r="BM253" i="1"/>
  <c r="BJ253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51" i="2"/>
  <c r="CX251" i="2"/>
  <c r="CY250" i="2"/>
  <c r="CX250" i="2"/>
  <c r="CY249" i="2"/>
  <c r="CX249" i="2"/>
  <c r="CY248" i="2"/>
  <c r="CX248" i="2"/>
  <c r="CY247" i="2"/>
  <c r="CX247" i="2"/>
  <c r="CY246" i="2"/>
  <c r="CX246" i="2"/>
  <c r="CY245" i="2"/>
  <c r="CX245" i="2"/>
  <c r="CY244" i="2"/>
  <c r="CX244" i="2"/>
  <c r="CY243" i="2"/>
  <c r="CX243" i="2"/>
  <c r="CY242" i="2"/>
  <c r="CX242" i="2"/>
  <c r="CY241" i="2"/>
  <c r="CX241" i="2"/>
  <c r="CY240" i="2"/>
  <c r="CX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W251" i="2"/>
  <c r="CT251" i="2"/>
  <c r="CQ251" i="2"/>
  <c r="CN251" i="2"/>
  <c r="CK251" i="2"/>
  <c r="CH251" i="2"/>
  <c r="CE251" i="2"/>
  <c r="BY251" i="2"/>
  <c r="BV251" i="2"/>
  <c r="BS251" i="2"/>
  <c r="BP251" i="2"/>
  <c r="BM251" i="2"/>
  <c r="BJ251" i="2"/>
  <c r="BG251" i="2"/>
  <c r="BD251" i="2"/>
  <c r="BA251" i="2"/>
  <c r="AX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W250" i="2"/>
  <c r="CT250" i="2"/>
  <c r="CQ250" i="2"/>
  <c r="CN250" i="2"/>
  <c r="CK250" i="2"/>
  <c r="CH250" i="2"/>
  <c r="CE250" i="2"/>
  <c r="BY250" i="2"/>
  <c r="BV250" i="2"/>
  <c r="BS250" i="2"/>
  <c r="BP250" i="2"/>
  <c r="BM250" i="2"/>
  <c r="BJ250" i="2"/>
  <c r="BG250" i="2"/>
  <c r="BD250" i="2"/>
  <c r="BA250" i="2"/>
  <c r="AX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W249" i="2"/>
  <c r="CT249" i="2"/>
  <c r="CQ249" i="2"/>
  <c r="CN249" i="2"/>
  <c r="CK249" i="2"/>
  <c r="CH249" i="2"/>
  <c r="CE249" i="2"/>
  <c r="BY249" i="2"/>
  <c r="BV249" i="2"/>
  <c r="BS249" i="2"/>
  <c r="BP249" i="2"/>
  <c r="BM249" i="2"/>
  <c r="BJ249" i="2"/>
  <c r="BG249" i="2"/>
  <c r="BD249" i="2"/>
  <c r="BA249" i="2"/>
  <c r="AX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W248" i="2"/>
  <c r="CT248" i="2"/>
  <c r="CQ248" i="2"/>
  <c r="CN248" i="2"/>
  <c r="CK248" i="2"/>
  <c r="CH248" i="2"/>
  <c r="CE248" i="2"/>
  <c r="BY248" i="2"/>
  <c r="BV248" i="2"/>
  <c r="BS248" i="2"/>
  <c r="BP248" i="2"/>
  <c r="BM248" i="2"/>
  <c r="BJ248" i="2"/>
  <c r="BG248" i="2"/>
  <c r="BD248" i="2"/>
  <c r="BA248" i="2"/>
  <c r="AX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W247" i="2"/>
  <c r="CT247" i="2"/>
  <c r="CQ247" i="2"/>
  <c r="CN247" i="2"/>
  <c r="CK247" i="2"/>
  <c r="CH247" i="2"/>
  <c r="CE247" i="2"/>
  <c r="BY247" i="2"/>
  <c r="BV247" i="2"/>
  <c r="BS247" i="2"/>
  <c r="BP247" i="2"/>
  <c r="BM247" i="2"/>
  <c r="BJ247" i="2"/>
  <c r="BG247" i="2"/>
  <c r="BD247" i="2"/>
  <c r="BA247" i="2"/>
  <c r="AX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W246" i="2"/>
  <c r="CT246" i="2"/>
  <c r="CQ246" i="2"/>
  <c r="CN246" i="2"/>
  <c r="CK246" i="2"/>
  <c r="CH246" i="2"/>
  <c r="CE246" i="2"/>
  <c r="BY246" i="2"/>
  <c r="BV246" i="2"/>
  <c r="BS246" i="2"/>
  <c r="BP246" i="2"/>
  <c r="BM246" i="2"/>
  <c r="BJ246" i="2"/>
  <c r="BG246" i="2"/>
  <c r="BD246" i="2"/>
  <c r="BA246" i="2"/>
  <c r="AX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W245" i="2"/>
  <c r="CT245" i="2"/>
  <c r="CQ245" i="2"/>
  <c r="CN245" i="2"/>
  <c r="CK245" i="2"/>
  <c r="CH245" i="2"/>
  <c r="CE245" i="2"/>
  <c r="BY245" i="2"/>
  <c r="BV245" i="2"/>
  <c r="BS245" i="2"/>
  <c r="BP245" i="2"/>
  <c r="BM245" i="2"/>
  <c r="BJ245" i="2"/>
  <c r="BG245" i="2"/>
  <c r="BD245" i="2"/>
  <c r="BA245" i="2"/>
  <c r="AX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W244" i="2"/>
  <c r="CT244" i="2"/>
  <c r="CQ244" i="2"/>
  <c r="CN244" i="2"/>
  <c r="CK244" i="2"/>
  <c r="CH244" i="2"/>
  <c r="CE244" i="2"/>
  <c r="BY244" i="2"/>
  <c r="BV244" i="2"/>
  <c r="BS244" i="2"/>
  <c r="BP244" i="2"/>
  <c r="BM244" i="2"/>
  <c r="BJ244" i="2"/>
  <c r="BG244" i="2"/>
  <c r="BD244" i="2"/>
  <c r="BA244" i="2"/>
  <c r="AX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W243" i="2"/>
  <c r="CT243" i="2"/>
  <c r="CQ243" i="2"/>
  <c r="CN243" i="2"/>
  <c r="CK243" i="2"/>
  <c r="CH243" i="2"/>
  <c r="CE243" i="2"/>
  <c r="BY243" i="2"/>
  <c r="BV243" i="2"/>
  <c r="BS243" i="2"/>
  <c r="BP243" i="2"/>
  <c r="BM243" i="2"/>
  <c r="BJ243" i="2"/>
  <c r="BG243" i="2"/>
  <c r="BD243" i="2"/>
  <c r="BA243" i="2"/>
  <c r="AX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W242" i="2"/>
  <c r="CT242" i="2"/>
  <c r="CQ242" i="2"/>
  <c r="CN242" i="2"/>
  <c r="CK242" i="2"/>
  <c r="CH242" i="2"/>
  <c r="CE242" i="2"/>
  <c r="BY242" i="2"/>
  <c r="BV242" i="2"/>
  <c r="BS242" i="2"/>
  <c r="BP242" i="2"/>
  <c r="BM242" i="2"/>
  <c r="BJ242" i="2"/>
  <c r="BG242" i="2"/>
  <c r="BD242" i="2"/>
  <c r="BA242" i="2"/>
  <c r="AX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W241" i="2"/>
  <c r="CT241" i="2"/>
  <c r="CQ241" i="2"/>
  <c r="CN241" i="2"/>
  <c r="CK241" i="2"/>
  <c r="CH241" i="2"/>
  <c r="CE241" i="2"/>
  <c r="BY241" i="2"/>
  <c r="BV241" i="2"/>
  <c r="BS241" i="2"/>
  <c r="BP241" i="2"/>
  <c r="BM241" i="2"/>
  <c r="BJ241" i="2"/>
  <c r="BG241" i="2"/>
  <c r="BD241" i="2"/>
  <c r="BA241" i="2"/>
  <c r="AX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W240" i="2"/>
  <c r="CT240" i="2"/>
  <c r="CQ240" i="2"/>
  <c r="CN240" i="2"/>
  <c r="CK240" i="2"/>
  <c r="CH240" i="2"/>
  <c r="CE240" i="2"/>
  <c r="BY240" i="2"/>
  <c r="BV240" i="2"/>
  <c r="BS240" i="2"/>
  <c r="BP240" i="2"/>
  <c r="BM240" i="2"/>
  <c r="BJ240" i="2"/>
  <c r="BG240" i="2"/>
  <c r="BD240" i="2"/>
  <c r="BA240" i="2"/>
  <c r="AX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X278" i="2" l="1"/>
  <c r="CY278" i="2"/>
  <c r="CG252" i="1"/>
  <c r="CF252" i="1"/>
  <c r="CF265" i="1"/>
  <c r="CX252" i="2"/>
  <c r="CY265" i="2"/>
  <c r="CG265" i="1"/>
  <c r="CX265" i="2"/>
  <c r="CY252" i="2"/>
  <c r="CY238" i="2"/>
  <c r="CX238" i="2"/>
  <c r="CY237" i="2"/>
  <c r="CX237" i="2"/>
  <c r="CY236" i="2"/>
  <c r="CX236" i="2"/>
  <c r="CY235" i="2"/>
  <c r="CX235" i="2"/>
  <c r="CY234" i="2"/>
  <c r="CX234" i="2"/>
  <c r="CY233" i="2"/>
  <c r="CX233" i="2"/>
  <c r="CY231" i="2"/>
  <c r="CX231" i="2"/>
  <c r="CY230" i="2"/>
  <c r="CX230" i="2"/>
  <c r="CY229" i="2"/>
  <c r="CX229" i="2"/>
  <c r="CY228" i="2"/>
  <c r="CX228" i="2"/>
  <c r="CY227" i="2"/>
  <c r="CX227" i="2"/>
  <c r="CY232" i="2"/>
  <c r="CX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V239" i="2" l="1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W238" i="2"/>
  <c r="CT238" i="2"/>
  <c r="CQ238" i="2"/>
  <c r="CN238" i="2"/>
  <c r="CK238" i="2"/>
  <c r="CH238" i="2"/>
  <c r="CE238" i="2"/>
  <c r="BY238" i="2"/>
  <c r="BV238" i="2"/>
  <c r="BS238" i="2"/>
  <c r="BP238" i="2"/>
  <c r="BM238" i="2"/>
  <c r="BJ238" i="2"/>
  <c r="BG238" i="2"/>
  <c r="BD238" i="2"/>
  <c r="BA238" i="2"/>
  <c r="AX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W237" i="2"/>
  <c r="CT237" i="2"/>
  <c r="CQ237" i="2"/>
  <c r="CN237" i="2"/>
  <c r="CK237" i="2"/>
  <c r="CH237" i="2"/>
  <c r="CE237" i="2"/>
  <c r="BY237" i="2"/>
  <c r="BV237" i="2"/>
  <c r="BS237" i="2"/>
  <c r="BP237" i="2"/>
  <c r="BM237" i="2"/>
  <c r="BJ237" i="2"/>
  <c r="BG237" i="2"/>
  <c r="BD237" i="2"/>
  <c r="BA237" i="2"/>
  <c r="AX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W236" i="2"/>
  <c r="CT236" i="2"/>
  <c r="CQ236" i="2"/>
  <c r="CN236" i="2"/>
  <c r="CK236" i="2"/>
  <c r="CH236" i="2"/>
  <c r="CE236" i="2"/>
  <c r="BY236" i="2"/>
  <c r="BV236" i="2"/>
  <c r="BS236" i="2"/>
  <c r="BP236" i="2"/>
  <c r="BM236" i="2"/>
  <c r="BJ236" i="2"/>
  <c r="BG236" i="2"/>
  <c r="BD236" i="2"/>
  <c r="BA236" i="2"/>
  <c r="AX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W235" i="2"/>
  <c r="CT235" i="2"/>
  <c r="CQ235" i="2"/>
  <c r="CN235" i="2"/>
  <c r="CK235" i="2"/>
  <c r="CH235" i="2"/>
  <c r="CE235" i="2"/>
  <c r="BY235" i="2"/>
  <c r="BV235" i="2"/>
  <c r="BS235" i="2"/>
  <c r="BP235" i="2"/>
  <c r="BM235" i="2"/>
  <c r="BJ235" i="2"/>
  <c r="BG235" i="2"/>
  <c r="BD235" i="2"/>
  <c r="BA235" i="2"/>
  <c r="AX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W234" i="2"/>
  <c r="CT234" i="2"/>
  <c r="CQ234" i="2"/>
  <c r="CN234" i="2"/>
  <c r="CK234" i="2"/>
  <c r="CH234" i="2"/>
  <c r="CE234" i="2"/>
  <c r="BY234" i="2"/>
  <c r="BV234" i="2"/>
  <c r="BS234" i="2"/>
  <c r="BP234" i="2"/>
  <c r="BM234" i="2"/>
  <c r="BJ234" i="2"/>
  <c r="BG234" i="2"/>
  <c r="BD234" i="2"/>
  <c r="BA234" i="2"/>
  <c r="AX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W233" i="2"/>
  <c r="CT233" i="2"/>
  <c r="CQ233" i="2"/>
  <c r="CN233" i="2"/>
  <c r="CK233" i="2"/>
  <c r="CH233" i="2"/>
  <c r="CE233" i="2"/>
  <c r="BY233" i="2"/>
  <c r="BV233" i="2"/>
  <c r="BS233" i="2"/>
  <c r="BP233" i="2"/>
  <c r="BM233" i="2"/>
  <c r="BJ233" i="2"/>
  <c r="BG233" i="2"/>
  <c r="BD233" i="2"/>
  <c r="BA233" i="2"/>
  <c r="AX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W232" i="2"/>
  <c r="CT232" i="2"/>
  <c r="CQ232" i="2"/>
  <c r="CN232" i="2"/>
  <c r="CK232" i="2"/>
  <c r="CH232" i="2"/>
  <c r="CE232" i="2"/>
  <c r="BY232" i="2"/>
  <c r="BV232" i="2"/>
  <c r="BS232" i="2"/>
  <c r="BP232" i="2"/>
  <c r="BM232" i="2"/>
  <c r="BJ232" i="2"/>
  <c r="BG232" i="2"/>
  <c r="BD232" i="2"/>
  <c r="BA232" i="2"/>
  <c r="AX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W231" i="2"/>
  <c r="CT231" i="2"/>
  <c r="CQ231" i="2"/>
  <c r="CN231" i="2"/>
  <c r="CK231" i="2"/>
  <c r="CH231" i="2"/>
  <c r="CE231" i="2"/>
  <c r="BY231" i="2"/>
  <c r="BV231" i="2"/>
  <c r="BS231" i="2"/>
  <c r="BP231" i="2"/>
  <c r="BM231" i="2"/>
  <c r="BJ231" i="2"/>
  <c r="BG231" i="2"/>
  <c r="BD231" i="2"/>
  <c r="BA231" i="2"/>
  <c r="AX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W230" i="2"/>
  <c r="CT230" i="2"/>
  <c r="CQ230" i="2"/>
  <c r="CN230" i="2"/>
  <c r="CK230" i="2"/>
  <c r="CH230" i="2"/>
  <c r="CE230" i="2"/>
  <c r="BY230" i="2"/>
  <c r="BV230" i="2"/>
  <c r="BS230" i="2"/>
  <c r="BP230" i="2"/>
  <c r="BM230" i="2"/>
  <c r="BJ230" i="2"/>
  <c r="BG230" i="2"/>
  <c r="BD230" i="2"/>
  <c r="BA230" i="2"/>
  <c r="AX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W229" i="2"/>
  <c r="CT229" i="2"/>
  <c r="CQ229" i="2"/>
  <c r="CN229" i="2"/>
  <c r="CK229" i="2"/>
  <c r="CH229" i="2"/>
  <c r="CE229" i="2"/>
  <c r="BY229" i="2"/>
  <c r="BV229" i="2"/>
  <c r="BS229" i="2"/>
  <c r="BP229" i="2"/>
  <c r="BM229" i="2"/>
  <c r="BJ229" i="2"/>
  <c r="BG229" i="2"/>
  <c r="BD229" i="2"/>
  <c r="BA229" i="2"/>
  <c r="AX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W228" i="2"/>
  <c r="CT228" i="2"/>
  <c r="CQ228" i="2"/>
  <c r="CN228" i="2"/>
  <c r="CK228" i="2"/>
  <c r="CH228" i="2"/>
  <c r="CE228" i="2"/>
  <c r="BY228" i="2"/>
  <c r="BV228" i="2"/>
  <c r="BS228" i="2"/>
  <c r="BP228" i="2"/>
  <c r="BM228" i="2"/>
  <c r="BJ228" i="2"/>
  <c r="BG228" i="2"/>
  <c r="BD228" i="2"/>
  <c r="BA228" i="2"/>
  <c r="AX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W227" i="2"/>
  <c r="CT227" i="2"/>
  <c r="CQ227" i="2"/>
  <c r="CN227" i="2"/>
  <c r="CK227" i="2"/>
  <c r="CH227" i="2"/>
  <c r="CE227" i="2"/>
  <c r="BY227" i="2"/>
  <c r="BV227" i="2"/>
  <c r="BS227" i="2"/>
  <c r="BP227" i="2"/>
  <c r="BM227" i="2"/>
  <c r="BJ227" i="2"/>
  <c r="BG227" i="2"/>
  <c r="BD227" i="2"/>
  <c r="BA227" i="2"/>
  <c r="AX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X239" i="2" l="1"/>
  <c r="CY239" i="2"/>
  <c r="CF239" i="1"/>
  <c r="CG239" i="1"/>
  <c r="CW225" i="2"/>
  <c r="CT225" i="2"/>
  <c r="CQ225" i="2"/>
  <c r="CN225" i="2"/>
  <c r="CK225" i="2"/>
  <c r="CH225" i="2"/>
  <c r="CE225" i="2"/>
  <c r="BY225" i="2"/>
  <c r="BV225" i="2"/>
  <c r="BS225" i="2"/>
  <c r="BP225" i="2"/>
  <c r="BM225" i="2"/>
  <c r="BJ225" i="2"/>
  <c r="BG225" i="2"/>
  <c r="BD225" i="2"/>
  <c r="BA225" i="2"/>
  <c r="AX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W224" i="2"/>
  <c r="CT224" i="2"/>
  <c r="CQ224" i="2"/>
  <c r="CN224" i="2"/>
  <c r="CK224" i="2"/>
  <c r="CH224" i="2"/>
  <c r="CE224" i="2"/>
  <c r="BY224" i="2"/>
  <c r="BV224" i="2"/>
  <c r="BS224" i="2"/>
  <c r="BP224" i="2"/>
  <c r="BM224" i="2"/>
  <c r="BJ224" i="2"/>
  <c r="BG224" i="2"/>
  <c r="BD224" i="2"/>
  <c r="BA224" i="2"/>
  <c r="AX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W223" i="2"/>
  <c r="CT223" i="2"/>
  <c r="CQ223" i="2"/>
  <c r="CN223" i="2"/>
  <c r="CK223" i="2"/>
  <c r="CH223" i="2"/>
  <c r="CE223" i="2"/>
  <c r="BY223" i="2"/>
  <c r="BV223" i="2"/>
  <c r="BS223" i="2"/>
  <c r="BP223" i="2"/>
  <c r="BM223" i="2"/>
  <c r="BJ223" i="2"/>
  <c r="BG223" i="2"/>
  <c r="BD223" i="2"/>
  <c r="BA223" i="2"/>
  <c r="AX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W222" i="2"/>
  <c r="CT222" i="2"/>
  <c r="CQ222" i="2"/>
  <c r="CN222" i="2"/>
  <c r="CK222" i="2"/>
  <c r="CH222" i="2"/>
  <c r="CE222" i="2"/>
  <c r="BY222" i="2"/>
  <c r="BV222" i="2"/>
  <c r="BS222" i="2"/>
  <c r="BP222" i="2"/>
  <c r="BM222" i="2"/>
  <c r="BJ222" i="2"/>
  <c r="BG222" i="2"/>
  <c r="BD222" i="2"/>
  <c r="BA222" i="2"/>
  <c r="AX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W221" i="2"/>
  <c r="CT221" i="2"/>
  <c r="CQ221" i="2"/>
  <c r="CN221" i="2"/>
  <c r="CK221" i="2"/>
  <c r="CH221" i="2"/>
  <c r="CE221" i="2"/>
  <c r="BY221" i="2"/>
  <c r="BV221" i="2"/>
  <c r="BS221" i="2"/>
  <c r="BP221" i="2"/>
  <c r="BM221" i="2"/>
  <c r="BJ221" i="2"/>
  <c r="BG221" i="2"/>
  <c r="BD221" i="2"/>
  <c r="BA221" i="2"/>
  <c r="AX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W220" i="2"/>
  <c r="CT220" i="2"/>
  <c r="CQ220" i="2"/>
  <c r="CN220" i="2"/>
  <c r="CK220" i="2"/>
  <c r="CH220" i="2"/>
  <c r="CE220" i="2"/>
  <c r="BY220" i="2"/>
  <c r="BV220" i="2"/>
  <c r="BS220" i="2"/>
  <c r="BP220" i="2"/>
  <c r="BM220" i="2"/>
  <c r="BJ220" i="2"/>
  <c r="BG220" i="2"/>
  <c r="BD220" i="2"/>
  <c r="BA220" i="2"/>
  <c r="AX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W219" i="2"/>
  <c r="CT219" i="2"/>
  <c r="CQ219" i="2"/>
  <c r="CN219" i="2"/>
  <c r="CK219" i="2"/>
  <c r="CH219" i="2"/>
  <c r="CE219" i="2"/>
  <c r="BY219" i="2"/>
  <c r="BV219" i="2"/>
  <c r="BS219" i="2"/>
  <c r="BP219" i="2"/>
  <c r="BM219" i="2"/>
  <c r="BJ219" i="2"/>
  <c r="BG219" i="2"/>
  <c r="BD219" i="2"/>
  <c r="BA219" i="2"/>
  <c r="AX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W218" i="2"/>
  <c r="CT218" i="2"/>
  <c r="CQ218" i="2"/>
  <c r="CN218" i="2"/>
  <c r="CK218" i="2"/>
  <c r="CH218" i="2"/>
  <c r="CE218" i="2"/>
  <c r="BY218" i="2"/>
  <c r="BV218" i="2"/>
  <c r="BS218" i="2"/>
  <c r="BP218" i="2"/>
  <c r="BM218" i="2"/>
  <c r="BJ218" i="2"/>
  <c r="BG218" i="2"/>
  <c r="BD218" i="2"/>
  <c r="BA218" i="2"/>
  <c r="AX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W217" i="2"/>
  <c r="CT217" i="2"/>
  <c r="CQ217" i="2"/>
  <c r="CN217" i="2"/>
  <c r="CK217" i="2"/>
  <c r="CH217" i="2"/>
  <c r="CE217" i="2"/>
  <c r="BY217" i="2"/>
  <c r="BV217" i="2"/>
  <c r="BS217" i="2"/>
  <c r="BP217" i="2"/>
  <c r="BM217" i="2"/>
  <c r="BJ217" i="2"/>
  <c r="BG217" i="2"/>
  <c r="BD217" i="2"/>
  <c r="BA217" i="2"/>
  <c r="AX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F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Y225" i="2" l="1"/>
  <c r="CX225" i="2"/>
  <c r="CY224" i="2"/>
  <c r="CX224" i="2"/>
  <c r="CY223" i="2"/>
  <c r="CX223" i="2"/>
  <c r="CY222" i="2"/>
  <c r="CX222" i="2"/>
  <c r="CY221" i="2"/>
  <c r="CX221" i="2"/>
  <c r="CY220" i="2"/>
  <c r="CX220" i="2"/>
  <c r="CY219" i="2"/>
  <c r="CX219" i="2"/>
  <c r="CY218" i="2"/>
  <c r="CX218" i="2"/>
  <c r="CY217" i="2"/>
  <c r="CX217" i="2"/>
  <c r="CY216" i="2"/>
  <c r="CX216" i="2"/>
  <c r="CY215" i="2"/>
  <c r="CX215" i="2"/>
  <c r="CY214" i="2"/>
  <c r="CX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M216" i="2"/>
  <c r="BA216" i="2"/>
  <c r="Q216" i="2"/>
  <c r="BM215" i="2"/>
  <c r="BP214" i="2"/>
  <c r="BM214" i="2"/>
  <c r="BA214" i="2"/>
  <c r="Q214" i="2"/>
  <c r="D226" i="2"/>
  <c r="C226" i="2"/>
  <c r="CX226" i="2" l="1"/>
  <c r="CY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L216" i="1"/>
  <c r="AF216" i="1"/>
  <c r="AL215" i="1"/>
  <c r="AF215" i="1"/>
  <c r="E215" i="1"/>
  <c r="AL214" i="1"/>
  <c r="AF214" i="1"/>
  <c r="CF226" i="1" l="1"/>
  <c r="CG226" i="1"/>
  <c r="AC208" i="2"/>
  <c r="AL201" i="1" l="1"/>
  <c r="CV213" i="2" l="1"/>
  <c r="CU213" i="2"/>
  <c r="CS213" i="2"/>
  <c r="CR213" i="2"/>
  <c r="CP213" i="2"/>
  <c r="CO213" i="2"/>
  <c r="CM213" i="2"/>
  <c r="CL213" i="2"/>
  <c r="CJ213" i="2"/>
  <c r="CI213" i="2"/>
  <c r="CG213" i="2"/>
  <c r="CF213" i="2"/>
  <c r="AB213" i="2"/>
  <c r="AA213" i="2"/>
  <c r="CD213" i="2"/>
  <c r="CC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Y212" i="2"/>
  <c r="CX212" i="2"/>
  <c r="AC212" i="2"/>
  <c r="BA212" i="2"/>
  <c r="W212" i="2"/>
  <c r="Q212" i="2"/>
  <c r="CY211" i="2"/>
  <c r="CX211" i="2"/>
  <c r="BA211" i="2"/>
  <c r="Q211" i="2"/>
  <c r="CY210" i="2"/>
  <c r="CX210" i="2"/>
  <c r="BP210" i="2"/>
  <c r="BA210" i="2"/>
  <c r="Q210" i="2"/>
  <c r="CY209" i="2"/>
  <c r="CX209" i="2"/>
  <c r="BP209" i="2"/>
  <c r="BM209" i="2"/>
  <c r="BA209" i="2"/>
  <c r="Q209" i="2"/>
  <c r="CY208" i="2"/>
  <c r="CX208" i="2"/>
  <c r="BP208" i="2"/>
  <c r="BM208" i="2"/>
  <c r="BA208" i="2"/>
  <c r="Q208" i="2"/>
  <c r="CY207" i="2"/>
  <c r="CX207" i="2"/>
  <c r="BP207" i="2"/>
  <c r="BA207" i="2"/>
  <c r="Q207" i="2"/>
  <c r="CY206" i="2"/>
  <c r="CX206" i="2"/>
  <c r="BM206" i="2"/>
  <c r="Q206" i="2"/>
  <c r="CY205" i="2"/>
  <c r="CX205" i="2"/>
  <c r="BP205" i="2"/>
  <c r="BA205" i="2"/>
  <c r="Q205" i="2"/>
  <c r="CY204" i="2"/>
  <c r="CX204" i="2"/>
  <c r="BP204" i="2"/>
  <c r="BA204" i="2"/>
  <c r="Q204" i="2"/>
  <c r="CY203" i="2"/>
  <c r="CX203" i="2"/>
  <c r="BM203" i="2"/>
  <c r="Q203" i="2"/>
  <c r="CY202" i="2"/>
  <c r="CX202" i="2"/>
  <c r="AC202" i="2"/>
  <c r="BP202" i="2"/>
  <c r="BA202" i="2"/>
  <c r="Q202" i="2"/>
  <c r="CY201" i="2"/>
  <c r="CX201" i="2"/>
  <c r="BP201" i="2"/>
  <c r="BM201" i="2"/>
  <c r="BA201" i="2"/>
  <c r="Q201" i="2"/>
  <c r="CX213" i="2" l="1"/>
  <c r="CY213" i="2"/>
  <c r="CG212" i="1"/>
  <c r="CF212" i="1"/>
  <c r="CG211" i="1"/>
  <c r="CF211" i="1"/>
  <c r="CG210" i="1"/>
  <c r="CF210" i="1"/>
  <c r="CG209" i="1"/>
  <c r="CF209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198" i="1"/>
  <c r="CF198" i="1"/>
  <c r="CG197" i="1"/>
  <c r="CF197" i="1"/>
  <c r="CG196" i="1"/>
  <c r="CF196" i="1"/>
  <c r="CG195" i="1"/>
  <c r="CF195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9" i="1"/>
  <c r="CF199" i="1"/>
  <c r="BO31" i="1"/>
  <c r="BN31" i="1"/>
  <c r="BO213" i="1"/>
  <c r="BN213" i="1"/>
  <c r="BO200" i="1"/>
  <c r="BN200" i="1"/>
  <c r="BP199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18" i="1"/>
  <c r="BN18" i="1"/>
  <c r="CD213" i="1"/>
  <c r="CC213" i="1"/>
  <c r="CA213" i="1"/>
  <c r="BZ213" i="1"/>
  <c r="BX213" i="1"/>
  <c r="BW213" i="1"/>
  <c r="BU213" i="1"/>
  <c r="BT213" i="1"/>
  <c r="BL213" i="1"/>
  <c r="BK213" i="1"/>
  <c r="BI213" i="1"/>
  <c r="BH213" i="1"/>
  <c r="V213" i="1"/>
  <c r="U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Y212" i="1"/>
  <c r="AF212" i="1"/>
  <c r="AL211" i="1"/>
  <c r="AF211" i="1"/>
  <c r="Q211" i="1"/>
  <c r="CB210" i="1"/>
  <c r="BY210" i="1"/>
  <c r="AL210" i="1"/>
  <c r="Q210" i="1"/>
  <c r="CE209" i="1"/>
  <c r="CB209" i="1"/>
  <c r="CB208" i="1"/>
  <c r="W208" i="1"/>
  <c r="AL208" i="1"/>
  <c r="AF208" i="1"/>
  <c r="CB207" i="1"/>
  <c r="AL207" i="1"/>
  <c r="AF207" i="1"/>
  <c r="CB206" i="1"/>
  <c r="BY206" i="1"/>
  <c r="AX206" i="1"/>
  <c r="AL206" i="1"/>
  <c r="AF206" i="1"/>
  <c r="BY205" i="1"/>
  <c r="AL205" i="1"/>
  <c r="CB204" i="1"/>
  <c r="AL204" i="1"/>
  <c r="AF204" i="1"/>
  <c r="BD203" i="1"/>
  <c r="AF203" i="1"/>
  <c r="AL202" i="1"/>
  <c r="AF202" i="1"/>
  <c r="AF201" i="1"/>
  <c r="Q201" i="1"/>
  <c r="CG213" i="1" l="1"/>
  <c r="CF213" i="1"/>
  <c r="AZ200" i="1"/>
  <c r="AY200" i="1"/>
  <c r="BA196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Y195" i="1" l="1"/>
  <c r="CG186" i="1" l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CG173" i="1"/>
  <c r="CF173" i="1"/>
  <c r="CG172" i="1"/>
  <c r="CF172" i="1"/>
  <c r="CG171" i="1"/>
  <c r="CF171" i="1"/>
  <c r="CG170" i="1"/>
  <c r="CF170" i="1"/>
  <c r="CG169" i="1"/>
  <c r="CF169" i="1"/>
  <c r="CG168" i="1"/>
  <c r="CF168" i="1"/>
  <c r="CG167" i="1"/>
  <c r="CF167" i="1"/>
  <c r="CG166" i="1"/>
  <c r="CF166" i="1"/>
  <c r="CG165" i="1"/>
  <c r="CF165" i="1"/>
  <c r="CG164" i="1"/>
  <c r="CF164" i="1"/>
  <c r="CG163" i="1"/>
  <c r="CF163" i="1"/>
  <c r="CG162" i="1"/>
  <c r="CF162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34" i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BA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Y189" i="1"/>
  <c r="AL189" i="1"/>
  <c r="CX188" i="2" l="1"/>
  <c r="BA188" i="2"/>
  <c r="CT198" i="2" l="1"/>
  <c r="CQ195" i="2"/>
  <c r="AC199" i="2"/>
  <c r="AC197" i="2"/>
  <c r="BP199" i="2"/>
  <c r="BP197" i="2"/>
  <c r="BP196" i="2"/>
  <c r="BP195" i="2"/>
  <c r="BP194" i="2"/>
  <c r="BP193" i="2"/>
  <c r="BP192" i="2"/>
  <c r="BP191" i="2"/>
  <c r="BP190" i="2"/>
  <c r="BP189" i="2"/>
  <c r="BP188" i="2"/>
  <c r="BM199" i="2"/>
  <c r="BM197" i="2"/>
  <c r="BM196" i="2"/>
  <c r="BJ191" i="2"/>
  <c r="BA199" i="2"/>
  <c r="BA198" i="2"/>
  <c r="BA197" i="2"/>
  <c r="BA196" i="2"/>
  <c r="BA195" i="2"/>
  <c r="BA194" i="2"/>
  <c r="BA193" i="2"/>
  <c r="BA189" i="2"/>
  <c r="Z197" i="2"/>
  <c r="Q199" i="2"/>
  <c r="Q198" i="2"/>
  <c r="Q197" i="2"/>
  <c r="Q196" i="2"/>
  <c r="Q195" i="2"/>
  <c r="Q19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AB200" i="2"/>
  <c r="AA200" i="2"/>
  <c r="CD200" i="2"/>
  <c r="CC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Y199" i="2"/>
  <c r="CX199" i="2"/>
  <c r="CY198" i="2"/>
  <c r="CX198" i="2"/>
  <c r="CY197" i="2"/>
  <c r="CX197" i="2"/>
  <c r="CY196" i="2"/>
  <c r="CX196" i="2"/>
  <c r="CY195" i="2"/>
  <c r="CX195" i="2"/>
  <c r="CY194" i="2"/>
  <c r="CX194" i="2"/>
  <c r="CY193" i="2"/>
  <c r="CX193" i="2"/>
  <c r="CY192" i="2"/>
  <c r="CX192" i="2"/>
  <c r="CY191" i="2"/>
  <c r="CX191" i="2"/>
  <c r="CY190" i="2"/>
  <c r="CX190" i="2"/>
  <c r="CY189" i="2"/>
  <c r="CX189" i="2"/>
  <c r="CY188" i="2"/>
  <c r="CB196" i="1"/>
  <c r="CB195" i="1"/>
  <c r="CB194" i="1"/>
  <c r="CB193" i="1"/>
  <c r="CB192" i="1"/>
  <c r="AX197" i="1"/>
  <c r="AX195" i="1"/>
  <c r="AX194" i="1"/>
  <c r="AL197" i="1"/>
  <c r="AL195" i="1"/>
  <c r="AL190" i="1"/>
  <c r="AF199" i="1"/>
  <c r="AF198" i="1"/>
  <c r="AF196" i="1"/>
  <c r="AF192" i="1"/>
  <c r="AF190" i="1"/>
  <c r="CD200" i="1"/>
  <c r="CC200" i="1"/>
  <c r="CA200" i="1"/>
  <c r="BZ200" i="1"/>
  <c r="BX200" i="1"/>
  <c r="BW200" i="1"/>
  <c r="BU200" i="1"/>
  <c r="BT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F200" i="1" l="1"/>
  <c r="CG200" i="1"/>
  <c r="CY200" i="2"/>
  <c r="CX200" i="2"/>
  <c r="CT185" i="2"/>
  <c r="BA181" i="2" l="1"/>
  <c r="BA180" i="2" l="1"/>
  <c r="CT179" i="2" l="1"/>
  <c r="AL179" i="1" l="1"/>
  <c r="BA178" i="2" l="1"/>
  <c r="AX178" i="1" l="1"/>
  <c r="CT177" i="2" l="1"/>
  <c r="CX175" i="2" l="1"/>
  <c r="AF175" i="1" l="1"/>
  <c r="CT181" i="2" l="1"/>
  <c r="CT180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M182" i="2"/>
  <c r="BM179" i="2"/>
  <c r="BM178" i="2"/>
  <c r="BM177" i="2"/>
  <c r="BM176" i="2"/>
  <c r="BM175" i="2"/>
  <c r="BA185" i="2"/>
  <c r="BA182" i="2"/>
  <c r="Q186" i="2"/>
  <c r="Q184" i="2"/>
  <c r="Q182" i="2"/>
  <c r="Q179" i="2"/>
  <c r="H186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AB187" i="2"/>
  <c r="AA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Y186" i="2"/>
  <c r="CX186" i="2"/>
  <c r="CY185" i="2"/>
  <c r="CX185" i="2"/>
  <c r="CY184" i="2"/>
  <c r="CX184" i="2"/>
  <c r="CY183" i="2"/>
  <c r="CX183" i="2"/>
  <c r="CY182" i="2"/>
  <c r="CX182" i="2"/>
  <c r="CY181" i="2"/>
  <c r="CX181" i="2"/>
  <c r="CY180" i="2"/>
  <c r="CX180" i="2"/>
  <c r="CY179" i="2"/>
  <c r="CX179" i="2"/>
  <c r="CY178" i="2"/>
  <c r="CX178" i="2"/>
  <c r="CY177" i="2"/>
  <c r="CX177" i="2"/>
  <c r="CY176" i="2"/>
  <c r="CX176" i="2"/>
  <c r="CY175" i="2"/>
  <c r="CB184" i="1"/>
  <c r="CB183" i="1"/>
  <c r="CB182" i="1"/>
  <c r="CB181" i="1"/>
  <c r="BY180" i="1"/>
  <c r="BG183" i="1"/>
  <c r="AX182" i="1"/>
  <c r="AX181" i="1"/>
  <c r="AX180" i="1"/>
  <c r="AX179" i="1"/>
  <c r="AL186" i="1"/>
  <c r="AL185" i="1"/>
  <c r="AL184" i="1"/>
  <c r="AL181" i="1"/>
  <c r="AL176" i="1"/>
  <c r="AF184" i="1"/>
  <c r="AF179" i="1"/>
  <c r="AF176" i="1"/>
  <c r="Q176" i="1"/>
  <c r="H181" i="1"/>
  <c r="H180" i="1"/>
  <c r="H179" i="1"/>
  <c r="CD187" i="1"/>
  <c r="CC187" i="1"/>
  <c r="CA187" i="1"/>
  <c r="BZ187" i="1"/>
  <c r="BX187" i="1"/>
  <c r="BW187" i="1"/>
  <c r="BU187" i="1"/>
  <c r="BT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F187" i="1" l="1"/>
  <c r="CG187" i="1"/>
  <c r="CX187" i="2"/>
  <c r="CY187" i="2"/>
  <c r="AC172" i="2"/>
  <c r="AL172" i="1" l="1"/>
  <c r="AC167" i="2" l="1"/>
  <c r="CW166" i="2" l="1"/>
  <c r="CB166" i="1" l="1"/>
  <c r="BC174" i="1"/>
  <c r="BB174" i="1"/>
  <c r="BD166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F163" i="1" l="1"/>
  <c r="CX162" i="2" l="1"/>
  <c r="CB169" i="1" l="1"/>
  <c r="CB167" i="1"/>
  <c r="AX170" i="1"/>
  <c r="AX168" i="1"/>
  <c r="AX167" i="1"/>
  <c r="AX166" i="1"/>
  <c r="AX165" i="1"/>
  <c r="AU169" i="1"/>
  <c r="AU168" i="1"/>
  <c r="AL173" i="1"/>
  <c r="AL171" i="1"/>
  <c r="AL168" i="1"/>
  <c r="AL167" i="1"/>
  <c r="AL166" i="1"/>
  <c r="AL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CD174" i="1"/>
  <c r="CC174" i="1"/>
  <c r="CA174" i="1"/>
  <c r="BZ174" i="1"/>
  <c r="BX174" i="1"/>
  <c r="BW174" i="1"/>
  <c r="BU174" i="1"/>
  <c r="BT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W164" i="2"/>
  <c r="CT166" i="2"/>
  <c r="AC170" i="2"/>
  <c r="BP173" i="2"/>
  <c r="BP172" i="2"/>
  <c r="BP171" i="2"/>
  <c r="BP170" i="2"/>
  <c r="BP169" i="2"/>
  <c r="BP168" i="2"/>
  <c r="BP163" i="2"/>
  <c r="BP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72" i="2"/>
  <c r="BA173" i="2"/>
  <c r="BA170" i="2"/>
  <c r="BA164" i="2"/>
  <c r="AX168" i="2"/>
  <c r="AX164" i="2"/>
  <c r="Q164" i="2"/>
  <c r="Q163" i="2"/>
  <c r="Q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AB174" i="2"/>
  <c r="AA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Y173" i="2"/>
  <c r="CX173" i="2"/>
  <c r="CY172" i="2"/>
  <c r="CX172" i="2"/>
  <c r="CY171" i="2"/>
  <c r="CX171" i="2"/>
  <c r="CY170" i="2"/>
  <c r="CX170" i="2"/>
  <c r="CY169" i="2"/>
  <c r="CX169" i="2"/>
  <c r="CY168" i="2"/>
  <c r="CX168" i="2"/>
  <c r="CY167" i="2"/>
  <c r="CX167" i="2"/>
  <c r="CY166" i="2"/>
  <c r="CX166" i="2"/>
  <c r="CY165" i="2"/>
  <c r="CX165" i="2"/>
  <c r="CY164" i="2"/>
  <c r="CX164" i="2"/>
  <c r="CY163" i="2"/>
  <c r="CX163" i="2"/>
  <c r="CY162" i="2"/>
  <c r="CF174" i="1" l="1"/>
  <c r="CG174" i="1"/>
  <c r="CX174" i="2"/>
  <c r="CY174" i="2"/>
  <c r="CY160" i="2"/>
  <c r="CX160" i="2"/>
  <c r="CX150" i="2" l="1"/>
  <c r="CY150" i="2"/>
  <c r="CX151" i="2"/>
  <c r="CY151" i="2"/>
  <c r="CX152" i="2"/>
  <c r="CY152" i="2"/>
  <c r="CX153" i="2"/>
  <c r="CY153" i="2"/>
  <c r="CX154" i="2"/>
  <c r="CY154" i="2"/>
  <c r="CX155" i="2"/>
  <c r="CY155" i="2"/>
  <c r="CX156" i="2"/>
  <c r="CY156" i="2"/>
  <c r="CX157" i="2"/>
  <c r="CY157" i="2"/>
  <c r="CX158" i="2"/>
  <c r="CY158" i="2"/>
  <c r="CX159" i="2"/>
  <c r="CY159" i="2"/>
  <c r="CY149" i="2"/>
  <c r="CX149" i="2"/>
  <c r="BG160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56" i="1" l="1"/>
  <c r="CB154" i="1" l="1"/>
  <c r="BP151" i="2" l="1"/>
  <c r="CB157" i="1" l="1"/>
  <c r="CB155" i="1"/>
  <c r="CB153" i="1"/>
  <c r="CB152" i="1"/>
  <c r="CB151" i="1"/>
  <c r="AX157" i="1"/>
  <c r="AX156" i="1"/>
  <c r="AX155" i="1"/>
  <c r="AX154" i="1"/>
  <c r="BG153" i="1"/>
  <c r="AX153" i="1"/>
  <c r="AF160" i="1"/>
  <c r="AF159" i="1"/>
  <c r="Z149" i="1"/>
  <c r="Q160" i="1"/>
  <c r="Q159" i="1"/>
  <c r="Q158" i="1"/>
  <c r="Q156" i="1"/>
  <c r="Q153" i="1"/>
  <c r="Q149" i="1"/>
  <c r="CW160" i="2"/>
  <c r="CW159" i="2"/>
  <c r="CW158" i="2"/>
  <c r="CW156" i="2"/>
  <c r="CW155" i="2"/>
  <c r="CW154" i="2"/>
  <c r="CT154" i="2"/>
  <c r="CW153" i="2"/>
  <c r="CW152" i="2"/>
  <c r="CW151" i="2"/>
  <c r="CW150" i="2"/>
  <c r="CW149" i="2"/>
  <c r="AC158" i="2"/>
  <c r="CH150" i="2"/>
  <c r="AC150" i="2"/>
  <c r="CH149" i="2"/>
  <c r="AC149" i="2"/>
  <c r="BP160" i="2"/>
  <c r="BM159" i="2"/>
  <c r="BM158" i="2"/>
  <c r="BM157" i="2"/>
  <c r="BM156" i="2"/>
  <c r="BP155" i="2"/>
  <c r="BP154" i="2"/>
  <c r="AX160" i="2"/>
  <c r="AX159" i="2"/>
  <c r="AX157" i="2"/>
  <c r="BA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AB161" i="2"/>
  <c r="AA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L161" i="1"/>
  <c r="BK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F161" i="1" l="1"/>
  <c r="CG161" i="1"/>
  <c r="CY161" i="2"/>
  <c r="CX161" i="2"/>
  <c r="CX137" i="2"/>
  <c r="CY137" i="2"/>
  <c r="CX138" i="2"/>
  <c r="CY138" i="2"/>
  <c r="CX139" i="2"/>
  <c r="CY139" i="2"/>
  <c r="CX140" i="2"/>
  <c r="CY140" i="2"/>
  <c r="CX141" i="2"/>
  <c r="CY141" i="2"/>
  <c r="CX142" i="2"/>
  <c r="CY142" i="2"/>
  <c r="CX143" i="2"/>
  <c r="CY143" i="2"/>
  <c r="CX144" i="2"/>
  <c r="CY144" i="2"/>
  <c r="CX145" i="2"/>
  <c r="CY145" i="2"/>
  <c r="CX146" i="2"/>
  <c r="CY146" i="2"/>
  <c r="CX147" i="2"/>
  <c r="CY147" i="2"/>
  <c r="CX136" i="2"/>
  <c r="CY136" i="2"/>
  <c r="CG148" i="2"/>
  <c r="CF148" i="2"/>
  <c r="CH146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X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X148" i="1" l="1"/>
  <c r="BW148" i="1"/>
  <c r="BY142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A141" i="2" l="1"/>
  <c r="AZ135" i="2" l="1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48" i="2"/>
  <c r="AY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A148" i="1" l="1"/>
  <c r="BZ148" i="1"/>
  <c r="CB143" i="1"/>
  <c r="CB142" i="1"/>
  <c r="CB141" i="1"/>
  <c r="CB140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C138" i="2" l="1"/>
  <c r="BP138" i="2"/>
  <c r="Q138" i="2"/>
  <c r="BP137" i="2" l="1"/>
  <c r="BJ137" i="2"/>
  <c r="BI18" i="2"/>
  <c r="BH18" i="2"/>
  <c r="BI31" i="2"/>
  <c r="BH31" i="2"/>
  <c r="BI44" i="2"/>
  <c r="BH44" i="2"/>
  <c r="BI57" i="2"/>
  <c r="BH57" i="2"/>
  <c r="BI70" i="2"/>
  <c r="BH70" i="2"/>
  <c r="BI83" i="2"/>
  <c r="BH83" i="2"/>
  <c r="BI96" i="2"/>
  <c r="BH96" i="2"/>
  <c r="BI135" i="2"/>
  <c r="BH135" i="2"/>
  <c r="BI148" i="2"/>
  <c r="BH148" i="2"/>
  <c r="BI122" i="2"/>
  <c r="BH122" i="2"/>
  <c r="BI109" i="2"/>
  <c r="BH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P141" i="2"/>
  <c r="BP140" i="2"/>
  <c r="BP139" i="2"/>
  <c r="AX147" i="2"/>
  <c r="AX146" i="2"/>
  <c r="AX140" i="2"/>
  <c r="Q147" i="2"/>
  <c r="Q146" i="2"/>
  <c r="Q145" i="2"/>
  <c r="Q144" i="2"/>
  <c r="Q143" i="2"/>
  <c r="Q142" i="2"/>
  <c r="Q141" i="2"/>
  <c r="Q140" i="2"/>
  <c r="Q139" i="2"/>
  <c r="H144" i="2"/>
  <c r="CV148" i="2"/>
  <c r="CU148" i="2"/>
  <c r="CS148" i="2"/>
  <c r="CR148" i="2"/>
  <c r="CP148" i="2"/>
  <c r="CO148" i="2"/>
  <c r="CM148" i="2"/>
  <c r="CL148" i="2"/>
  <c r="CJ148" i="2"/>
  <c r="CI148" i="2"/>
  <c r="AB148" i="2"/>
  <c r="AA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C148" i="2"/>
  <c r="BB148" i="2"/>
  <c r="AW148" i="2"/>
  <c r="AV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D148" i="1"/>
  <c r="CC148" i="1"/>
  <c r="BU148" i="1"/>
  <c r="BT148" i="1"/>
  <c r="BL148" i="1"/>
  <c r="BK148" i="1"/>
  <c r="BI148" i="1"/>
  <c r="BH148" i="1"/>
  <c r="BF148" i="1"/>
  <c r="BE148" i="1"/>
  <c r="AW148" i="1"/>
  <c r="AV148" i="1"/>
  <c r="AX145" i="1"/>
  <c r="AX144" i="1"/>
  <c r="AX143" i="1"/>
  <c r="AX142" i="1"/>
  <c r="AX141" i="1"/>
  <c r="AX140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G148" i="1" l="1"/>
  <c r="CF148" i="1"/>
  <c r="CX148" i="2"/>
  <c r="CY148" i="2"/>
  <c r="CT134" i="2"/>
  <c r="BP134" i="2"/>
  <c r="CY134" i="2"/>
  <c r="CX134" i="2"/>
  <c r="AC134" i="2"/>
  <c r="Q134" i="2"/>
  <c r="CY133" i="2" l="1"/>
  <c r="CX133" i="2"/>
  <c r="AC133" i="2"/>
  <c r="BP133" i="2"/>
  <c r="AX133" i="2"/>
  <c r="Q133" i="2"/>
  <c r="CX123" i="2" l="1"/>
  <c r="CY123" i="2"/>
  <c r="CX124" i="2"/>
  <c r="CY124" i="2"/>
  <c r="CX125" i="2"/>
  <c r="CY125" i="2"/>
  <c r="CX126" i="2"/>
  <c r="CY126" i="2"/>
  <c r="CX127" i="2"/>
  <c r="CY127" i="2"/>
  <c r="CX128" i="2"/>
  <c r="CY128" i="2"/>
  <c r="CX129" i="2"/>
  <c r="CY129" i="2"/>
  <c r="CX130" i="2"/>
  <c r="CY130" i="2"/>
  <c r="CX131" i="2"/>
  <c r="CY131" i="2"/>
  <c r="CX132" i="2"/>
  <c r="CY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P132" i="2"/>
  <c r="BO18" i="2"/>
  <c r="BN18" i="2"/>
  <c r="BO31" i="2"/>
  <c r="BN31" i="2"/>
  <c r="BO83" i="2"/>
  <c r="BN83" i="2"/>
  <c r="BO96" i="2"/>
  <c r="BN96" i="2"/>
  <c r="BO109" i="2"/>
  <c r="BN109" i="2"/>
  <c r="BO135" i="2"/>
  <c r="BN135" i="2"/>
  <c r="BO122" i="2"/>
  <c r="BN122" i="2"/>
  <c r="BO70" i="2"/>
  <c r="BN70" i="2"/>
  <c r="BO57" i="2"/>
  <c r="BN57" i="2"/>
  <c r="BO44" i="2"/>
  <c r="BN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X132" i="2"/>
  <c r="AW122" i="1" l="1"/>
  <c r="AV122" i="1"/>
  <c r="AW109" i="1"/>
  <c r="AV109" i="1"/>
  <c r="AW95" i="1"/>
  <c r="CG95" i="1" s="1"/>
  <c r="AV95" i="1"/>
  <c r="CF95" i="1" s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X132" i="1"/>
  <c r="AW135" i="1"/>
  <c r="AV135" i="1"/>
  <c r="AX131" i="2" l="1"/>
  <c r="CD135" i="1" l="1"/>
  <c r="CC135" i="1"/>
  <c r="BU135" i="1"/>
  <c r="BT135" i="1"/>
  <c r="BL135" i="1"/>
  <c r="BK135" i="1"/>
  <c r="BI135" i="1"/>
  <c r="BH135" i="1"/>
  <c r="BF135" i="1"/>
  <c r="BE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S135" i="2" l="1"/>
  <c r="CR135" i="2"/>
  <c r="CP135" i="2"/>
  <c r="CO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L135" i="2"/>
  <c r="BK135" i="2"/>
  <c r="BC135" i="2"/>
  <c r="BB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X129" i="2" l="1"/>
  <c r="BS99" i="2" l="1"/>
  <c r="BM130" i="2"/>
  <c r="AX130" i="2"/>
  <c r="CW129" i="2"/>
  <c r="AL133" i="1"/>
  <c r="Q133" i="1"/>
  <c r="Q132" i="1"/>
  <c r="Q131" i="1"/>
  <c r="Q130" i="1"/>
  <c r="AF55" i="1"/>
  <c r="CY30" i="2" l="1"/>
  <c r="CY29" i="2"/>
  <c r="CY28" i="2"/>
  <c r="CY27" i="2"/>
  <c r="CY26" i="2"/>
  <c r="CY25" i="2"/>
  <c r="CY24" i="2"/>
  <c r="CY23" i="2"/>
  <c r="CY22" i="2"/>
  <c r="CY21" i="2"/>
  <c r="CY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X124" i="2"/>
  <c r="CV135" i="2"/>
  <c r="CU135" i="2"/>
  <c r="AW135" i="2"/>
  <c r="AV135" i="2"/>
  <c r="D135" i="2"/>
  <c r="C135" i="2"/>
  <c r="CY121" i="2"/>
  <c r="CX121" i="2"/>
  <c r="CY120" i="2"/>
  <c r="CX120" i="2"/>
  <c r="CY119" i="2"/>
  <c r="CX119" i="2"/>
  <c r="CY118" i="2"/>
  <c r="CX118" i="2"/>
  <c r="CY117" i="2"/>
  <c r="CX117" i="2"/>
  <c r="CY116" i="2"/>
  <c r="CX116" i="2"/>
  <c r="CY115" i="2"/>
  <c r="CX115" i="2"/>
  <c r="CY114" i="2"/>
  <c r="CX114" i="2"/>
  <c r="CY113" i="2"/>
  <c r="CX113" i="2"/>
  <c r="CY112" i="2"/>
  <c r="CX112" i="2"/>
  <c r="CY111" i="2"/>
  <c r="CX111" i="2"/>
  <c r="CY110" i="2"/>
  <c r="CX110" i="2"/>
  <c r="AX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U117" i="1"/>
  <c r="AU116" i="1"/>
  <c r="AU115" i="1"/>
  <c r="AU112" i="1"/>
  <c r="AU111" i="1"/>
  <c r="AU110" i="1"/>
  <c r="AL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G135" i="1" s="1"/>
  <c r="C135" i="1"/>
  <c r="CF135" i="1" s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X7" i="2"/>
  <c r="CY7" i="2"/>
  <c r="CX8" i="2"/>
  <c r="CY8" i="2"/>
  <c r="CX9" i="2"/>
  <c r="CY9" i="2"/>
  <c r="CX10" i="2"/>
  <c r="CY10" i="2"/>
  <c r="CX11" i="2"/>
  <c r="CY11" i="2"/>
  <c r="CX12" i="2"/>
  <c r="CY12" i="2"/>
  <c r="CX13" i="2"/>
  <c r="CY13" i="2"/>
  <c r="CX14" i="2"/>
  <c r="CY14" i="2"/>
  <c r="CX15" i="2"/>
  <c r="CY15" i="2"/>
  <c r="CX16" i="2"/>
  <c r="CY16" i="2"/>
  <c r="CX17" i="2"/>
  <c r="CY17" i="2"/>
  <c r="CY6" i="2"/>
  <c r="CX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Y135" i="2" l="1"/>
  <c r="CX135" i="2"/>
  <c r="CY108" i="2"/>
  <c r="CX108" i="2"/>
  <c r="CY107" i="2"/>
  <c r="CX107" i="2"/>
  <c r="CY106" i="2"/>
  <c r="CX106" i="2"/>
  <c r="CY105" i="2"/>
  <c r="CX105" i="2"/>
  <c r="CY104" i="2"/>
  <c r="CX104" i="2"/>
  <c r="CY103" i="2"/>
  <c r="CX103" i="2"/>
  <c r="CY102" i="2"/>
  <c r="CX102" i="2"/>
  <c r="CY101" i="2"/>
  <c r="CX101" i="2"/>
  <c r="CY100" i="2"/>
  <c r="CX100" i="2"/>
  <c r="CY99" i="2"/>
  <c r="CX99" i="2"/>
  <c r="CY98" i="2"/>
  <c r="CX98" i="2"/>
  <c r="CY97" i="2"/>
  <c r="CX97" i="2"/>
  <c r="CY95" i="2"/>
  <c r="CX95" i="2"/>
  <c r="CY94" i="2"/>
  <c r="CX94" i="2"/>
  <c r="CY93" i="2"/>
  <c r="CX93" i="2"/>
  <c r="CY92" i="2"/>
  <c r="CX92" i="2"/>
  <c r="CY91" i="2"/>
  <c r="CX91" i="2"/>
  <c r="CY90" i="2"/>
  <c r="CX90" i="2"/>
  <c r="CY89" i="2"/>
  <c r="CX89" i="2"/>
  <c r="CY88" i="2"/>
  <c r="CX88" i="2"/>
  <c r="CY87" i="2"/>
  <c r="CX87" i="2"/>
  <c r="CY86" i="2"/>
  <c r="CX86" i="2"/>
  <c r="CY85" i="2"/>
  <c r="CX85" i="2"/>
  <c r="CY84" i="2"/>
  <c r="CX84" i="2"/>
  <c r="CY82" i="2"/>
  <c r="CX82" i="2"/>
  <c r="CY81" i="2"/>
  <c r="CX81" i="2"/>
  <c r="CY80" i="2"/>
  <c r="CX80" i="2"/>
  <c r="CY79" i="2"/>
  <c r="CX79" i="2"/>
  <c r="CY78" i="2"/>
  <c r="CX78" i="2"/>
  <c r="CY77" i="2"/>
  <c r="CX77" i="2"/>
  <c r="CY76" i="2"/>
  <c r="CX76" i="2"/>
  <c r="CY75" i="2"/>
  <c r="CX75" i="2"/>
  <c r="CY74" i="2"/>
  <c r="CX74" i="2"/>
  <c r="CY73" i="2"/>
  <c r="CX73" i="2"/>
  <c r="CY72" i="2"/>
  <c r="CX72" i="2"/>
  <c r="CY71" i="2"/>
  <c r="CX71" i="2"/>
  <c r="CY69" i="2"/>
  <c r="CX69" i="2"/>
  <c r="CY68" i="2"/>
  <c r="CX68" i="2"/>
  <c r="CY67" i="2"/>
  <c r="CX67" i="2"/>
  <c r="CY66" i="2"/>
  <c r="CX66" i="2"/>
  <c r="CY65" i="2"/>
  <c r="CX65" i="2"/>
  <c r="CY64" i="2"/>
  <c r="CX64" i="2"/>
  <c r="CY63" i="2"/>
  <c r="CX63" i="2"/>
  <c r="CY62" i="2"/>
  <c r="CX62" i="2"/>
  <c r="CY61" i="2"/>
  <c r="CX61" i="2"/>
  <c r="CY60" i="2"/>
  <c r="CX60" i="2"/>
  <c r="CY59" i="2"/>
  <c r="CX59" i="2"/>
  <c r="CY58" i="2"/>
  <c r="CX58" i="2"/>
  <c r="CY56" i="2"/>
  <c r="CX56" i="2"/>
  <c r="CY55" i="2"/>
  <c r="CX55" i="2"/>
  <c r="CY54" i="2"/>
  <c r="CX54" i="2"/>
  <c r="CY53" i="2"/>
  <c r="CX53" i="2"/>
  <c r="CY52" i="2"/>
  <c r="CX52" i="2"/>
  <c r="CY51" i="2"/>
  <c r="CY50" i="2"/>
  <c r="CX50" i="2"/>
  <c r="CY49" i="2"/>
  <c r="CX49" i="2"/>
  <c r="CY48" i="2"/>
  <c r="CX48" i="2"/>
  <c r="CY47" i="2"/>
  <c r="CX47" i="2"/>
  <c r="CY46" i="2"/>
  <c r="CX46" i="2"/>
  <c r="CY45" i="2"/>
  <c r="CX45" i="2"/>
  <c r="CY43" i="2"/>
  <c r="CX43" i="2"/>
  <c r="CY42" i="2"/>
  <c r="CX42" i="2"/>
  <c r="CY41" i="2"/>
  <c r="CX41" i="2"/>
  <c r="CY40" i="2"/>
  <c r="CX40" i="2"/>
  <c r="CY39" i="2"/>
  <c r="CX39" i="2"/>
  <c r="CY38" i="2"/>
  <c r="CX38" i="2"/>
  <c r="CY37" i="2"/>
  <c r="CX37" i="2"/>
  <c r="CY36" i="2"/>
  <c r="CX36" i="2"/>
  <c r="CY35" i="2"/>
  <c r="CX35" i="2"/>
  <c r="CY34" i="2"/>
  <c r="CX34" i="2"/>
  <c r="CY33" i="2"/>
  <c r="CX33" i="2"/>
  <c r="CY32" i="2"/>
  <c r="CX32" i="2"/>
  <c r="CX30" i="2"/>
  <c r="CX29" i="2"/>
  <c r="CX28" i="2"/>
  <c r="CX27" i="2"/>
  <c r="CX26" i="2"/>
  <c r="CX25" i="2"/>
  <c r="CX24" i="2"/>
  <c r="CX23" i="2"/>
  <c r="CX22" i="2"/>
  <c r="CX21" i="2"/>
  <c r="CX20" i="2"/>
  <c r="CY19" i="2"/>
  <c r="CX19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W49" i="2"/>
  <c r="CV44" i="2"/>
  <c r="CU44" i="2"/>
  <c r="CW35" i="2"/>
  <c r="CV31" i="2"/>
  <c r="CU31" i="2"/>
  <c r="CV18" i="2"/>
  <c r="CU18" i="2"/>
  <c r="CR18" i="2"/>
  <c r="CS18" i="2"/>
  <c r="CR31" i="2"/>
  <c r="CS31" i="2"/>
  <c r="CR44" i="2"/>
  <c r="CS44" i="2"/>
  <c r="CT47" i="2"/>
  <c r="CR57" i="2"/>
  <c r="CS57" i="2"/>
  <c r="CR70" i="2"/>
  <c r="CS70" i="2"/>
  <c r="CR83" i="2"/>
  <c r="CS83" i="2"/>
  <c r="CR96" i="2"/>
  <c r="CS96" i="2"/>
  <c r="CR109" i="2"/>
  <c r="CS109" i="2"/>
  <c r="CR122" i="2"/>
  <c r="CS122" i="2"/>
  <c r="BD25" i="2"/>
  <c r="AL42" i="1"/>
  <c r="CP122" i="2"/>
  <c r="CO122" i="2"/>
  <c r="CM122" i="2"/>
  <c r="CL122" i="2"/>
  <c r="CJ122" i="2"/>
  <c r="CI122" i="2"/>
  <c r="CD122" i="2"/>
  <c r="CC122" i="2"/>
  <c r="BX122" i="2"/>
  <c r="BW122" i="2"/>
  <c r="BU122" i="2"/>
  <c r="BT122" i="2"/>
  <c r="BR122" i="2"/>
  <c r="BQ122" i="2"/>
  <c r="BL122" i="2"/>
  <c r="BK122" i="2"/>
  <c r="BC122" i="2"/>
  <c r="BB122" i="2"/>
  <c r="AW122" i="2"/>
  <c r="AV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X121" i="2"/>
  <c r="AX120" i="2"/>
  <c r="AX119" i="2"/>
  <c r="AX117" i="2"/>
  <c r="AX116" i="2"/>
  <c r="CP109" i="2"/>
  <c r="CO109" i="2"/>
  <c r="CM109" i="2"/>
  <c r="CL109" i="2"/>
  <c r="CJ109" i="2"/>
  <c r="CI109" i="2"/>
  <c r="CD109" i="2"/>
  <c r="CC109" i="2"/>
  <c r="BX109" i="2"/>
  <c r="BW109" i="2"/>
  <c r="BU109" i="2"/>
  <c r="BT109" i="2"/>
  <c r="BR109" i="2"/>
  <c r="BQ109" i="2"/>
  <c r="BL109" i="2"/>
  <c r="BK109" i="2"/>
  <c r="BC109" i="2"/>
  <c r="BB109" i="2"/>
  <c r="AW109" i="2"/>
  <c r="AV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X108" i="2"/>
  <c r="AX107" i="2"/>
  <c r="AX106" i="2"/>
  <c r="BS105" i="2"/>
  <c r="AX105" i="2"/>
  <c r="AX104" i="2"/>
  <c r="BS103" i="2"/>
  <c r="AX103" i="2"/>
  <c r="AX102" i="2"/>
  <c r="Z101" i="2"/>
  <c r="AX99" i="2"/>
  <c r="BS98" i="2"/>
  <c r="AX98" i="2"/>
  <c r="BY97" i="2"/>
  <c r="AX97" i="2"/>
  <c r="CP96" i="2"/>
  <c r="CO96" i="2"/>
  <c r="CM96" i="2"/>
  <c r="CL96" i="2"/>
  <c r="CJ96" i="2"/>
  <c r="CI96" i="2"/>
  <c r="CD96" i="2"/>
  <c r="CC96" i="2"/>
  <c r="BX96" i="2"/>
  <c r="BW96" i="2"/>
  <c r="BU96" i="2"/>
  <c r="BT96" i="2"/>
  <c r="BR96" i="2"/>
  <c r="BQ96" i="2"/>
  <c r="BL96" i="2"/>
  <c r="BK96" i="2"/>
  <c r="BC96" i="2"/>
  <c r="BB96" i="2"/>
  <c r="AW96" i="2"/>
  <c r="AV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Y95" i="2"/>
  <c r="BS95" i="2"/>
  <c r="AX95" i="2"/>
  <c r="BY94" i="2"/>
  <c r="BS94" i="2"/>
  <c r="AX94" i="2"/>
  <c r="AF94" i="2"/>
  <c r="BY93" i="2"/>
  <c r="BS93" i="2"/>
  <c r="AX93" i="2"/>
  <c r="AR93" i="2"/>
  <c r="AF93" i="2"/>
  <c r="BS92" i="2"/>
  <c r="AX92" i="2"/>
  <c r="AL92" i="2"/>
  <c r="BS91" i="2"/>
  <c r="AX91" i="2"/>
  <c r="AF91" i="2"/>
  <c r="BS90" i="2"/>
  <c r="AX90" i="2"/>
  <c r="AF90" i="2"/>
  <c r="BS89" i="2"/>
  <c r="AX89" i="2"/>
  <c r="BS88" i="2"/>
  <c r="BS87" i="2"/>
  <c r="AX87" i="2"/>
  <c r="AL87" i="2"/>
  <c r="BY86" i="2"/>
  <c r="BS86" i="2"/>
  <c r="BM86" i="2"/>
  <c r="AX86" i="2"/>
  <c r="AF86" i="2"/>
  <c r="CK85" i="2"/>
  <c r="BS85" i="2"/>
  <c r="AX85" i="2"/>
  <c r="BY84" i="2"/>
  <c r="BS84" i="2"/>
  <c r="BM84" i="2"/>
  <c r="AX84" i="2"/>
  <c r="AL84" i="2"/>
  <c r="CP83" i="2"/>
  <c r="CO83" i="2"/>
  <c r="CM83" i="2"/>
  <c r="CL83" i="2"/>
  <c r="CJ83" i="2"/>
  <c r="CI83" i="2"/>
  <c r="CD83" i="2"/>
  <c r="CC83" i="2"/>
  <c r="BX83" i="2"/>
  <c r="BW83" i="2"/>
  <c r="BU83" i="2"/>
  <c r="BT83" i="2"/>
  <c r="BR83" i="2"/>
  <c r="BQ83" i="2"/>
  <c r="BL83" i="2"/>
  <c r="BK83" i="2"/>
  <c r="BC83" i="2"/>
  <c r="BB83" i="2"/>
  <c r="AW83" i="2"/>
  <c r="AV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Y82" i="2"/>
  <c r="BS82" i="2"/>
  <c r="BM82" i="2"/>
  <c r="AX82" i="2"/>
  <c r="AL82" i="2"/>
  <c r="AF82" i="2"/>
  <c r="AX81" i="2"/>
  <c r="BY80" i="2"/>
  <c r="BS80" i="2"/>
  <c r="AX80" i="2"/>
  <c r="BY79" i="2"/>
  <c r="BS79" i="2"/>
  <c r="AX79" i="2"/>
  <c r="CK78" i="2"/>
  <c r="CE78" i="2"/>
  <c r="BY78" i="2"/>
  <c r="BS78" i="2"/>
  <c r="AX78" i="2"/>
  <c r="AF78" i="2"/>
  <c r="N78" i="2"/>
  <c r="AX77" i="2"/>
  <c r="BM76" i="2"/>
  <c r="AL73" i="2"/>
  <c r="AF73" i="2"/>
  <c r="N73" i="2"/>
  <c r="H73" i="2"/>
  <c r="AX72" i="2"/>
  <c r="AF72" i="2"/>
  <c r="BM71" i="2"/>
  <c r="CP70" i="2"/>
  <c r="CO70" i="2"/>
  <c r="CM70" i="2"/>
  <c r="CL70" i="2"/>
  <c r="CJ70" i="2"/>
  <c r="CI70" i="2"/>
  <c r="CD70" i="2"/>
  <c r="CC70" i="2"/>
  <c r="BX70" i="2"/>
  <c r="BW70" i="2"/>
  <c r="BU70" i="2"/>
  <c r="BT70" i="2"/>
  <c r="BR70" i="2"/>
  <c r="BQ70" i="2"/>
  <c r="BL70" i="2"/>
  <c r="BK70" i="2"/>
  <c r="BC70" i="2"/>
  <c r="BB70" i="2"/>
  <c r="AW70" i="2"/>
  <c r="AV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X69" i="2"/>
  <c r="N69" i="2"/>
  <c r="BV68" i="2"/>
  <c r="AX68" i="2"/>
  <c r="AX67" i="2"/>
  <c r="AF67" i="2"/>
  <c r="CK66" i="2"/>
  <c r="AX66" i="2"/>
  <c r="CK65" i="2"/>
  <c r="AX65" i="2"/>
  <c r="AL65" i="2"/>
  <c r="N65" i="2"/>
  <c r="AX64" i="2"/>
  <c r="AX63" i="2"/>
  <c r="AL63" i="2"/>
  <c r="AX62" i="2"/>
  <c r="AX60" i="2"/>
  <c r="AX59" i="2"/>
  <c r="BM58" i="2"/>
  <c r="AX58" i="2"/>
  <c r="CP57" i="2"/>
  <c r="CO57" i="2"/>
  <c r="CM57" i="2"/>
  <c r="CL57" i="2"/>
  <c r="CJ57" i="2"/>
  <c r="CI57" i="2"/>
  <c r="CD57" i="2"/>
  <c r="CC57" i="2"/>
  <c r="BX57" i="2"/>
  <c r="BW57" i="2"/>
  <c r="BU57" i="2"/>
  <c r="BT57" i="2"/>
  <c r="BR57" i="2"/>
  <c r="BQ57" i="2"/>
  <c r="BL57" i="2"/>
  <c r="BK57" i="2"/>
  <c r="BC57" i="2"/>
  <c r="BB57" i="2"/>
  <c r="AW57" i="2"/>
  <c r="AV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X56" i="2"/>
  <c r="AX55" i="2"/>
  <c r="AX54" i="2"/>
  <c r="AL54" i="2"/>
  <c r="BM53" i="2"/>
  <c r="AX53" i="2"/>
  <c r="AL53" i="2"/>
  <c r="BM52" i="2"/>
  <c r="AX52" i="2"/>
  <c r="AL52" i="2"/>
  <c r="CQ51" i="2"/>
  <c r="BM51" i="2"/>
  <c r="AX51" i="2"/>
  <c r="AL51" i="2"/>
  <c r="CN50" i="2"/>
  <c r="AX50" i="2"/>
  <c r="T50" i="2"/>
  <c r="AX46" i="2"/>
  <c r="AL46" i="2"/>
  <c r="AX45" i="2"/>
  <c r="AL45" i="2"/>
  <c r="CP44" i="2"/>
  <c r="CO44" i="2"/>
  <c r="CM44" i="2"/>
  <c r="CL44" i="2"/>
  <c r="CJ44" i="2"/>
  <c r="CI44" i="2"/>
  <c r="CD44" i="2"/>
  <c r="CC44" i="2"/>
  <c r="BX44" i="2"/>
  <c r="BW44" i="2"/>
  <c r="BU44" i="2"/>
  <c r="BT44" i="2"/>
  <c r="BR44" i="2"/>
  <c r="BQ44" i="2"/>
  <c r="BL44" i="2"/>
  <c r="BK44" i="2"/>
  <c r="BC44" i="2"/>
  <c r="BB44" i="2"/>
  <c r="AW44" i="2"/>
  <c r="AV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X43" i="2"/>
  <c r="AL43" i="2"/>
  <c r="AX42" i="2"/>
  <c r="AL42" i="2"/>
  <c r="AX41" i="2"/>
  <c r="AL41" i="2"/>
  <c r="AX40" i="2"/>
  <c r="AL40" i="2"/>
  <c r="AX39" i="2"/>
  <c r="AL39" i="2"/>
  <c r="AX38" i="2"/>
  <c r="AL38" i="2"/>
  <c r="BD37" i="2"/>
  <c r="AX37" i="2"/>
  <c r="AL37" i="2"/>
  <c r="AX35" i="2"/>
  <c r="BM34" i="2"/>
  <c r="AX34" i="2"/>
  <c r="N34" i="2"/>
  <c r="AX33" i="2"/>
  <c r="AL33" i="2"/>
  <c r="AX32" i="2"/>
  <c r="AL32" i="2"/>
  <c r="N32" i="2"/>
  <c r="CP31" i="2"/>
  <c r="CO31" i="2"/>
  <c r="CM31" i="2"/>
  <c r="CL31" i="2"/>
  <c r="CJ31" i="2"/>
  <c r="CI31" i="2"/>
  <c r="CD31" i="2"/>
  <c r="CC31" i="2"/>
  <c r="BX31" i="2"/>
  <c r="BW31" i="2"/>
  <c r="BU31" i="2"/>
  <c r="BT31" i="2"/>
  <c r="BR31" i="2"/>
  <c r="BQ31" i="2"/>
  <c r="BL31" i="2"/>
  <c r="BK31" i="2"/>
  <c r="BC31" i="2"/>
  <c r="BB31" i="2"/>
  <c r="AW31" i="2"/>
  <c r="AV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X30" i="2"/>
  <c r="AL30" i="2"/>
  <c r="BS29" i="2"/>
  <c r="AX29" i="2"/>
  <c r="AL29" i="2"/>
  <c r="N29" i="2"/>
  <c r="CK28" i="2"/>
  <c r="AX28" i="2"/>
  <c r="AL28" i="2"/>
  <c r="N28" i="2"/>
  <c r="CK27" i="2"/>
  <c r="BS27" i="2"/>
  <c r="AX27" i="2"/>
  <c r="AL27" i="2"/>
  <c r="N27" i="2"/>
  <c r="CK26" i="2"/>
  <c r="BS26" i="2"/>
  <c r="AX26" i="2"/>
  <c r="AL26" i="2"/>
  <c r="CK25" i="2"/>
  <c r="BS25" i="2"/>
  <c r="AX25" i="2"/>
  <c r="AL25" i="2"/>
  <c r="H25" i="2"/>
  <c r="CK24" i="2"/>
  <c r="BS24" i="2"/>
  <c r="BD24" i="2"/>
  <c r="AX24" i="2"/>
  <c r="AL24" i="2"/>
  <c r="AX23" i="2"/>
  <c r="AL23" i="2"/>
  <c r="CK22" i="2"/>
  <c r="BS22" i="2"/>
  <c r="BM22" i="2"/>
  <c r="AX22" i="2"/>
  <c r="AL22" i="2"/>
  <c r="CK21" i="2"/>
  <c r="BS21" i="2"/>
  <c r="BM21" i="2"/>
  <c r="AX21" i="2"/>
  <c r="AL21" i="2"/>
  <c r="AF21" i="2"/>
  <c r="CK20" i="2"/>
  <c r="BS20" i="2"/>
  <c r="BD20" i="2"/>
  <c r="AX20" i="2"/>
  <c r="AL20" i="2"/>
  <c r="H20" i="2"/>
  <c r="CK19" i="2"/>
  <c r="BS19" i="2"/>
  <c r="BM19" i="2"/>
  <c r="AX19" i="2"/>
  <c r="AL19" i="2"/>
  <c r="CP18" i="2"/>
  <c r="CO18" i="2"/>
  <c r="CM18" i="2"/>
  <c r="CL18" i="2"/>
  <c r="CJ18" i="2"/>
  <c r="CI18" i="2"/>
  <c r="CD18" i="2"/>
  <c r="CC18" i="2"/>
  <c r="BX18" i="2"/>
  <c r="BW18" i="2"/>
  <c r="BU18" i="2"/>
  <c r="BT18" i="2"/>
  <c r="BR18" i="2"/>
  <c r="BQ18" i="2"/>
  <c r="BL18" i="2"/>
  <c r="BK18" i="2"/>
  <c r="BC18" i="2"/>
  <c r="BB18" i="2"/>
  <c r="AW18" i="2"/>
  <c r="AV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K17" i="2"/>
  <c r="BM17" i="2"/>
  <c r="AX17" i="2"/>
  <c r="AL17" i="2"/>
  <c r="E17" i="2"/>
  <c r="CK16" i="2"/>
  <c r="BS16" i="2"/>
  <c r="BM16" i="2"/>
  <c r="BD16" i="2"/>
  <c r="AX16" i="2"/>
  <c r="AL16" i="2"/>
  <c r="E16" i="2"/>
  <c r="CK15" i="2"/>
  <c r="BS15" i="2"/>
  <c r="AX15" i="2"/>
  <c r="AL15" i="2"/>
  <c r="H15" i="2"/>
  <c r="CK14" i="2"/>
  <c r="BS14" i="2"/>
  <c r="BM14" i="2"/>
  <c r="AX14" i="2"/>
  <c r="AL14" i="2"/>
  <c r="CK13" i="2"/>
  <c r="BM13" i="2"/>
  <c r="AX13" i="2"/>
  <c r="AL13" i="2"/>
  <c r="CK12" i="2"/>
  <c r="BS12" i="2"/>
  <c r="BM12" i="2"/>
  <c r="AX12" i="2"/>
  <c r="AL12" i="2"/>
  <c r="BM11" i="2"/>
  <c r="BD11" i="2"/>
  <c r="AX11" i="2"/>
  <c r="AL11" i="2"/>
  <c r="BM10" i="2"/>
  <c r="BY8" i="2"/>
  <c r="AX8" i="2"/>
  <c r="BS7" i="2"/>
  <c r="BM7" i="2"/>
  <c r="AX7" i="2"/>
  <c r="BM6" i="2"/>
  <c r="AX6" i="2"/>
  <c r="AL6" i="2"/>
  <c r="CD122" i="1"/>
  <c r="CC122" i="1"/>
  <c r="BU122" i="1"/>
  <c r="BT122" i="1"/>
  <c r="BI122" i="1"/>
  <c r="BH122" i="1"/>
  <c r="BF122" i="1"/>
  <c r="BE122" i="1"/>
  <c r="AT122" i="1"/>
  <c r="AS122" i="1"/>
  <c r="AQ122" i="1"/>
  <c r="AP122" i="1"/>
  <c r="AN122" i="1"/>
  <c r="AM122" i="1"/>
  <c r="AK122" i="1"/>
  <c r="AJ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CD109" i="1"/>
  <c r="CC109" i="1"/>
  <c r="BU109" i="1"/>
  <c r="BT109" i="1"/>
  <c r="BI109" i="1"/>
  <c r="BH109" i="1"/>
  <c r="BF109" i="1"/>
  <c r="BE109" i="1"/>
  <c r="AT109" i="1"/>
  <c r="AS109" i="1"/>
  <c r="AQ109" i="1"/>
  <c r="AP109" i="1"/>
  <c r="AN109" i="1"/>
  <c r="AM109" i="1"/>
  <c r="AK109" i="1"/>
  <c r="AJ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J107" i="1"/>
  <c r="AF107" i="1"/>
  <c r="AL105" i="1"/>
  <c r="AL103" i="1"/>
  <c r="CD96" i="1"/>
  <c r="CC96" i="1"/>
  <c r="BU96" i="1"/>
  <c r="BT96" i="1"/>
  <c r="BI96" i="1"/>
  <c r="BH96" i="1"/>
  <c r="BF96" i="1"/>
  <c r="BE96" i="1"/>
  <c r="AT96" i="1"/>
  <c r="AS96" i="1"/>
  <c r="AQ96" i="1"/>
  <c r="AP96" i="1"/>
  <c r="AN96" i="1"/>
  <c r="AM96" i="1"/>
  <c r="AK96" i="1"/>
  <c r="AJ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CD83" i="1"/>
  <c r="CC83" i="1"/>
  <c r="BU83" i="1"/>
  <c r="BT83" i="1"/>
  <c r="BI83" i="1"/>
  <c r="BH83" i="1"/>
  <c r="BF83" i="1"/>
  <c r="BE83" i="1"/>
  <c r="AT83" i="1"/>
  <c r="AS83" i="1"/>
  <c r="AQ83" i="1"/>
  <c r="AP83" i="1"/>
  <c r="AN83" i="1"/>
  <c r="AM83" i="1"/>
  <c r="AK83" i="1"/>
  <c r="AJ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CE79" i="1"/>
  <c r="Q78" i="1"/>
  <c r="AO76" i="1"/>
  <c r="CD70" i="1"/>
  <c r="CC70" i="1"/>
  <c r="BU70" i="1"/>
  <c r="BT70" i="1"/>
  <c r="BI70" i="1"/>
  <c r="BH70" i="1"/>
  <c r="BF70" i="1"/>
  <c r="BE70" i="1"/>
  <c r="AT70" i="1"/>
  <c r="AS70" i="1"/>
  <c r="AQ70" i="1"/>
  <c r="AP70" i="1"/>
  <c r="AN70" i="1"/>
  <c r="AM70" i="1"/>
  <c r="AK70" i="1"/>
  <c r="AJ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O66" i="1"/>
  <c r="AL65" i="1"/>
  <c r="AO61" i="1"/>
  <c r="Q60" i="1"/>
  <c r="CD57" i="1"/>
  <c r="CC57" i="1"/>
  <c r="BU57" i="1"/>
  <c r="BT57" i="1"/>
  <c r="BI57" i="1"/>
  <c r="BH57" i="1"/>
  <c r="BF57" i="1"/>
  <c r="BE57" i="1"/>
  <c r="AT57" i="1"/>
  <c r="AS57" i="1"/>
  <c r="AQ57" i="1"/>
  <c r="AP57" i="1"/>
  <c r="AN57" i="1"/>
  <c r="AM57" i="1"/>
  <c r="AK57" i="1"/>
  <c r="AJ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O54" i="1"/>
  <c r="AU53" i="1"/>
  <c r="AU52" i="1"/>
  <c r="Q52" i="1"/>
  <c r="AL50" i="1"/>
  <c r="Q50" i="1"/>
  <c r="AR49" i="1"/>
  <c r="AO49" i="1"/>
  <c r="AF47" i="1"/>
  <c r="Q47" i="1"/>
  <c r="K47" i="1"/>
  <c r="E47" i="1"/>
  <c r="AL46" i="1"/>
  <c r="AF46" i="1"/>
  <c r="Q46" i="1"/>
  <c r="K46" i="1"/>
  <c r="E46" i="1"/>
  <c r="AF45" i="1"/>
  <c r="Q45" i="1"/>
  <c r="E45" i="1"/>
  <c r="CD44" i="1"/>
  <c r="CC44" i="1"/>
  <c r="BU44" i="1"/>
  <c r="BT44" i="1"/>
  <c r="BI44" i="1"/>
  <c r="BH44" i="1"/>
  <c r="BF44" i="1"/>
  <c r="BE44" i="1"/>
  <c r="AT44" i="1"/>
  <c r="AS44" i="1"/>
  <c r="AQ44" i="1"/>
  <c r="AP44" i="1"/>
  <c r="AN44" i="1"/>
  <c r="AM44" i="1"/>
  <c r="AK44" i="1"/>
  <c r="AJ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L39" i="1"/>
  <c r="AF39" i="1"/>
  <c r="Q39" i="1"/>
  <c r="E39" i="1"/>
  <c r="AL38" i="1"/>
  <c r="Q38" i="1"/>
  <c r="Q37" i="1"/>
  <c r="K37" i="1"/>
  <c r="Q36" i="1"/>
  <c r="T35" i="1"/>
  <c r="Q35" i="1"/>
  <c r="K35" i="1"/>
  <c r="Q34" i="1"/>
  <c r="Q33" i="1"/>
  <c r="Q32" i="1"/>
  <c r="CD31" i="1"/>
  <c r="CC31" i="1"/>
  <c r="BU31" i="1"/>
  <c r="BT31" i="1"/>
  <c r="BI31" i="1"/>
  <c r="BH31" i="1"/>
  <c r="BF31" i="1"/>
  <c r="BE31" i="1"/>
  <c r="AT31" i="1"/>
  <c r="AS31" i="1"/>
  <c r="AQ31" i="1"/>
  <c r="AP31" i="1"/>
  <c r="AN31" i="1"/>
  <c r="AM31" i="1"/>
  <c r="AK31" i="1"/>
  <c r="AJ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V23" i="1"/>
  <c r="Q23" i="1"/>
  <c r="Q22" i="1"/>
  <c r="BG21" i="1"/>
  <c r="Q21" i="1"/>
  <c r="Q20" i="1"/>
  <c r="Q19" i="1"/>
  <c r="CD18" i="1"/>
  <c r="CC18" i="1"/>
  <c r="BU18" i="1"/>
  <c r="BT18" i="1"/>
  <c r="BI18" i="1"/>
  <c r="BH18" i="1"/>
  <c r="BF18" i="1"/>
  <c r="BE18" i="1"/>
  <c r="AT18" i="1"/>
  <c r="AS18" i="1"/>
  <c r="AQ18" i="1"/>
  <c r="AP18" i="1"/>
  <c r="AN18" i="1"/>
  <c r="AM18" i="1"/>
  <c r="AK18" i="1"/>
  <c r="AJ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L14" i="1"/>
  <c r="Q14" i="1"/>
  <c r="AL13" i="1"/>
  <c r="Q13" i="1"/>
  <c r="AL12" i="1"/>
  <c r="Q12" i="1"/>
  <c r="Q11" i="1"/>
  <c r="N11" i="1"/>
  <c r="Q10" i="1"/>
  <c r="Q9" i="1"/>
  <c r="BG8" i="1"/>
  <c r="Q8" i="1"/>
  <c r="Z7" i="1"/>
  <c r="Q7" i="1"/>
  <c r="AL6" i="1"/>
  <c r="Z6" i="1"/>
  <c r="CG57" i="1" l="1"/>
  <c r="CG70" i="1"/>
  <c r="CF18" i="1"/>
  <c r="CG44" i="1"/>
  <c r="CF83" i="1"/>
  <c r="CF31" i="1"/>
  <c r="CF57" i="1"/>
  <c r="CG83" i="1"/>
  <c r="CF109" i="1"/>
  <c r="CG31" i="1"/>
  <c r="CF96" i="1"/>
  <c r="CG109" i="1"/>
  <c r="CG122" i="1"/>
  <c r="CG18" i="1"/>
  <c r="CF44" i="1"/>
  <c r="CF70" i="1"/>
  <c r="CG96" i="1"/>
  <c r="CF122" i="1"/>
  <c r="CY31" i="2"/>
  <c r="CX122" i="2"/>
  <c r="CY122" i="2"/>
  <c r="CX109" i="2"/>
  <c r="CX83" i="2"/>
  <c r="CX57" i="2"/>
  <c r="CX18" i="2"/>
  <c r="CX31" i="2"/>
  <c r="CY18" i="2"/>
  <c r="CY57" i="2"/>
  <c r="CY109" i="2"/>
  <c r="CX70" i="2"/>
  <c r="CX96" i="2"/>
  <c r="CX44" i="2"/>
  <c r="CY70" i="2"/>
  <c r="CY96" i="2"/>
  <c r="CY83" i="2"/>
  <c r="CY44" i="2"/>
</calcChain>
</file>

<file path=xl/sharedStrings.xml><?xml version="1.0" encoding="utf-8"?>
<sst xmlns="http://schemas.openxmlformats.org/spreadsheetml/2006/main" count="804" uniqueCount="73">
  <si>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</si>
  <si>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</si>
  <si>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</si>
  <si>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</si>
  <si>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</si>
  <si>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</si>
  <si>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</si>
  <si>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</si>
  <si>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</si>
  <si>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</si>
  <si>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</si>
  <si>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</si>
  <si>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</si>
  <si>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</si>
  <si>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</si>
  <si>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</si>
  <si>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</si>
  <si>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</si>
  <si>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</si>
  <si>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</si>
  <si>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</si>
  <si>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</si>
  <si>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</si>
  <si>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</si>
  <si>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</si>
  <si>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</si>
  <si>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</si>
  <si>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</si>
  <si>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</si>
  <si>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</si>
  <si>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</si>
  <si>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</si>
  <si>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</si>
  <si>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</si>
  <si>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</si>
  <si>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</si>
  <si>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</si>
  <si>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</si>
  <si>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</si>
  <si>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</si>
  <si>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</si>
  <si>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</si>
  <si>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</si>
  <si>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</si>
  <si>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</si>
  <si>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</si>
  <si>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</si>
  <si>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</si>
  <si>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</si>
  <si>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</si>
  <si>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</si>
  <si>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</si>
  <si>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</si>
  <si>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</si>
  <si>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</si>
  <si>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</si>
  <si>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</si>
  <si>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</si>
  <si>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</si>
  <si>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</si>
  <si>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</si>
  <si>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</si>
  <si>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</si>
  <si>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</si>
  <si>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</si>
  <si>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</si>
  <si>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</si>
  <si>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</si>
  <si>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</si>
  <si>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</si>
  <si>
    <t>Israel</t>
  </si>
  <si>
    <t>Saint Helena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</si>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</sst>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4" fontId="7" fillId="0" borderId="3" xfId="0" applyNumberFormat="1" applyFont="1" applyBorder="1"/>
    <xf numFmtId="0" fontId="8" fillId="3" borderId="17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10.5546875" style="10" customWidth="1"/>
    <col min="34" max="34" width="10.5546875" style="13" bestFit="1" customWidth="1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9.109375" style="13"/>
    <col min="44" max="44" width="9.88671875" style="4" bestFit="1" customWidth="1"/>
    <col min="45" max="45" width="9.109375" style="10"/>
    <col min="46" max="46" width="10.5546875" style="13" customWidth="1"/>
    <col min="47" max="47" width="9.88671875" style="4" bestFit="1" customWidth="1"/>
    <col min="48" max="48" width="9.88671875" bestFit="1" customWidth="1"/>
    <col min="49" max="49" width="10.5546875" style="13" customWidth="1"/>
    <col min="50" max="50" width="9.109375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10.33203125" style="13" bestFit="1" customWidth="1"/>
    <col min="56" max="56" width="9.88671875" style="4" bestFit="1" customWidth="1"/>
    <col min="57" max="57" width="9.109375" style="10"/>
    <col min="58" max="58" width="9.109375" style="13"/>
    <col min="59" max="59" width="9.109375" style="4"/>
    <col min="60" max="60" width="10" style="10" customWidth="1"/>
    <col min="61" max="61" width="10" style="13" customWidth="1"/>
    <col min="62" max="62" width="9.88671875" style="4" bestFit="1" customWidth="1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9.109375" style="4"/>
    <col min="69" max="69" width="8.88671875" style="10"/>
    <col min="70" max="70" width="8.88671875" style="13"/>
    <col min="71" max="71" width="11.77734375" style="4" customWidth="1"/>
    <col min="72" max="72" width="9.109375" style="10"/>
    <col min="73" max="73" width="9.109375" style="13"/>
    <col min="74" max="74" width="11.77734375" style="4" customWidth="1"/>
    <col min="75" max="75" width="9.109375" style="10"/>
    <col min="76" max="76" width="9.109375" style="13"/>
    <col min="77" max="77" width="9.109375" style="4"/>
    <col min="78" max="78" width="10.33203125" style="10" customWidth="1"/>
    <col min="79" max="79" width="10.33203125" style="13" customWidth="1"/>
    <col min="80" max="80" width="10.33203125" style="4" customWidth="1"/>
    <col min="81" max="81" width="9.33203125" style="10" customWidth="1"/>
    <col min="82" max="82" width="9.109375" style="13"/>
    <col min="83" max="83" width="11.6640625" style="4" bestFit="1" customWidth="1"/>
    <col min="84" max="84" width="12" style="10" customWidth="1"/>
    <col min="85" max="85" width="12" style="13" customWidth="1"/>
    <col min="87" max="87" width="1.6640625" customWidth="1"/>
    <col min="91" max="91" width="1.6640625" customWidth="1"/>
    <col min="95" max="95" width="1.6640625" customWidth="1"/>
  </cols>
  <sheetData>
    <row r="1" spans="1:177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W1" s="20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</row>
    <row r="2" spans="1:177" s="23" customFormat="1" ht="21" customHeight="1" x14ac:dyDescent="0.4">
      <c r="B2" s="22" t="s">
        <v>18</v>
      </c>
      <c r="C2" s="88" t="s">
        <v>58</v>
      </c>
      <c r="D2" s="88"/>
      <c r="E2" s="88"/>
      <c r="F2" s="88"/>
      <c r="G2" s="88"/>
      <c r="H2" s="88"/>
      <c r="I2" s="88"/>
      <c r="J2" s="88"/>
      <c r="K2" s="88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W2" s="25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</row>
    <row r="3" spans="1:177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W3" s="25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</row>
    <row r="4" spans="1:177" s="9" customFormat="1" ht="45" customHeight="1" x14ac:dyDescent="0.3">
      <c r="A4" s="86" t="s">
        <v>0</v>
      </c>
      <c r="B4" s="87"/>
      <c r="C4" s="82" t="s">
        <v>20</v>
      </c>
      <c r="D4" s="85"/>
      <c r="E4" s="84"/>
      <c r="F4" s="82" t="s">
        <v>60</v>
      </c>
      <c r="G4" s="85"/>
      <c r="H4" s="84"/>
      <c r="I4" s="82" t="s">
        <v>21</v>
      </c>
      <c r="J4" s="85"/>
      <c r="K4" s="84"/>
      <c r="L4" s="82" t="s">
        <v>22</v>
      </c>
      <c r="M4" s="85"/>
      <c r="N4" s="84"/>
      <c r="O4" s="82" t="s">
        <v>23</v>
      </c>
      <c r="P4" s="85"/>
      <c r="Q4" s="84"/>
      <c r="R4" s="82" t="s">
        <v>24</v>
      </c>
      <c r="S4" s="85"/>
      <c r="T4" s="84"/>
      <c r="U4" s="82" t="s">
        <v>68</v>
      </c>
      <c r="V4" s="85"/>
      <c r="W4" s="84"/>
      <c r="X4" s="82" t="s">
        <v>25</v>
      </c>
      <c r="Y4" s="85"/>
      <c r="Z4" s="84"/>
      <c r="AA4" s="82" t="s">
        <v>57</v>
      </c>
      <c r="AB4" s="85"/>
      <c r="AC4" s="84"/>
      <c r="AD4" s="82" t="s">
        <v>26</v>
      </c>
      <c r="AE4" s="85"/>
      <c r="AF4" s="84"/>
      <c r="AG4" s="82" t="s">
        <v>72</v>
      </c>
      <c r="AH4" s="85"/>
      <c r="AI4" s="84"/>
      <c r="AJ4" s="82" t="s">
        <v>27</v>
      </c>
      <c r="AK4" s="85"/>
      <c r="AL4" s="84"/>
      <c r="AM4" s="82" t="s">
        <v>28</v>
      </c>
      <c r="AN4" s="85"/>
      <c r="AO4" s="84"/>
      <c r="AP4" s="82" t="s">
        <v>29</v>
      </c>
      <c r="AQ4" s="85"/>
      <c r="AR4" s="84"/>
      <c r="AS4" s="82" t="s">
        <v>30</v>
      </c>
      <c r="AT4" s="85"/>
      <c r="AU4" s="84"/>
      <c r="AV4" s="86" t="s">
        <v>59</v>
      </c>
      <c r="AW4" s="89"/>
      <c r="AX4" s="87"/>
      <c r="AY4" s="82" t="s">
        <v>66</v>
      </c>
      <c r="AZ4" s="85"/>
      <c r="BA4" s="84"/>
      <c r="BB4" s="82" t="s">
        <v>64</v>
      </c>
      <c r="BC4" s="85"/>
      <c r="BD4" s="84"/>
      <c r="BE4" s="82" t="s">
        <v>31</v>
      </c>
      <c r="BF4" s="85"/>
      <c r="BG4" s="84"/>
      <c r="BH4" s="82" t="s">
        <v>32</v>
      </c>
      <c r="BI4" s="85"/>
      <c r="BJ4" s="84"/>
      <c r="BK4" s="82" t="s">
        <v>55</v>
      </c>
      <c r="BL4" s="83"/>
      <c r="BM4" s="84"/>
      <c r="BN4" s="82" t="s">
        <v>67</v>
      </c>
      <c r="BO4" s="83"/>
      <c r="BP4" s="84"/>
      <c r="BQ4" s="82" t="s">
        <v>51</v>
      </c>
      <c r="BR4" s="83"/>
      <c r="BS4" s="84"/>
      <c r="BT4" s="82" t="s">
        <v>33</v>
      </c>
      <c r="BU4" s="83"/>
      <c r="BV4" s="84"/>
      <c r="BW4" s="82" t="s">
        <v>52</v>
      </c>
      <c r="BX4" s="83"/>
      <c r="BY4" s="84"/>
      <c r="BZ4" s="82" t="s">
        <v>53</v>
      </c>
      <c r="CA4" s="83"/>
      <c r="CB4" s="84"/>
      <c r="CC4" s="82" t="s">
        <v>34</v>
      </c>
      <c r="CD4" s="83"/>
      <c r="CE4" s="84"/>
      <c r="CF4" s="58" t="s">
        <v>35</v>
      </c>
      <c r="CG4" s="59" t="s">
        <v>35</v>
      </c>
      <c r="CH4" s="8"/>
      <c r="CJ4" s="8"/>
      <c r="CK4" s="8"/>
      <c r="CL4" s="8"/>
      <c r="CN4" s="8"/>
      <c r="CO4" s="8"/>
      <c r="CP4" s="8"/>
      <c r="CR4" s="8"/>
      <c r="CS4" s="8"/>
      <c r="CT4" s="8"/>
    </row>
    <row r="5" spans="1:177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36</v>
      </c>
      <c r="CG5" s="36" t="s">
        <v>37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/>
      <c r="AH6" s="30"/>
      <c r="AI6" s="53"/>
      <c r="AJ6" s="57">
        <v>24</v>
      </c>
      <c r="AK6" s="31">
        <v>114</v>
      </c>
      <c r="AL6" s="53">
        <f t="shared" ref="AL6:AL14" si="0">AK6/AJ6*1000</f>
        <v>4750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/>
      <c r="BR6" s="30"/>
      <c r="BS6" s="53"/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32">
        <f t="shared" ref="CF6:CF37" si="1">SUM(CC6,BT6,BH6,BE6,AS6,AP6,AM6,AJ6,AD6,X6,R6,O6,L6,I6,C6,AA6+AV6+BZ6+BK6+F6+BW6+BB6+U6)</f>
        <v>130</v>
      </c>
      <c r="CG6" s="33">
        <f t="shared" ref="CG6:CG37" si="2">SUM(CD6,BU6,BI6,BF6,AT6,AQ6,AN6,AK6,AE6,Y6,S6,P6,M6,J6,D6,AB6+AW6+CA6+BL6+G6+BX6+BC6+V6)</f>
        <v>661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/>
      <c r="AH7" s="5"/>
      <c r="AI7" s="16"/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/>
      <c r="BR7" s="5"/>
      <c r="BS7" s="16"/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7">
        <f t="shared" si="1"/>
        <v>95</v>
      </c>
      <c r="CG7" s="17">
        <f t="shared" si="2"/>
        <v>507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/>
      <c r="AH8" s="5"/>
      <c r="AI8" s="16"/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56">
        <v>54</v>
      </c>
      <c r="BF8" s="12">
        <v>368</v>
      </c>
      <c r="BG8" s="16">
        <f>BF8/BE8*1000</f>
        <v>6814.8148148148148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/>
      <c r="BR8" s="5"/>
      <c r="BS8" s="16"/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7">
        <f t="shared" si="1"/>
        <v>180</v>
      </c>
      <c r="CG8" s="17">
        <f t="shared" si="2"/>
        <v>936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/>
      <c r="AH9" s="5"/>
      <c r="AI9" s="16"/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/>
      <c r="BR9" s="5"/>
      <c r="BS9" s="16"/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7">
        <f t="shared" si="1"/>
        <v>77</v>
      </c>
      <c r="CG9" s="17">
        <f t="shared" si="2"/>
        <v>436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/>
      <c r="AH10" s="5"/>
      <c r="AI10" s="16"/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/>
      <c r="BR10" s="5"/>
      <c r="BS10" s="16"/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7">
        <f t="shared" si="1"/>
        <v>43</v>
      </c>
      <c r="CG10" s="17">
        <f t="shared" si="2"/>
        <v>258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/>
      <c r="AH11" s="5"/>
      <c r="AI11" s="16"/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/>
      <c r="BR11" s="5"/>
      <c r="BS11" s="16"/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7">
        <f t="shared" si="1"/>
        <v>187</v>
      </c>
      <c r="CG11" s="17">
        <f t="shared" si="2"/>
        <v>836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/>
      <c r="AH12" s="5"/>
      <c r="AI12" s="16"/>
      <c r="AJ12" s="56">
        <v>56</v>
      </c>
      <c r="AK12" s="12">
        <v>174</v>
      </c>
      <c r="AL12" s="16">
        <f t="shared" si="0"/>
        <v>3107.1428571428573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/>
      <c r="BR12" s="5"/>
      <c r="BS12" s="16"/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6">
        <v>0</v>
      </c>
      <c r="CD12" s="5">
        <v>0</v>
      </c>
      <c r="CE12" s="16">
        <v>0</v>
      </c>
      <c r="CF12" s="7">
        <f t="shared" si="1"/>
        <v>149</v>
      </c>
      <c r="CG12" s="17">
        <f t="shared" si="2"/>
        <v>686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/>
      <c r="AH13" s="5"/>
      <c r="AI13" s="16"/>
      <c r="AJ13" s="56">
        <v>56</v>
      </c>
      <c r="AK13" s="12">
        <v>176</v>
      </c>
      <c r="AL13" s="16">
        <f t="shared" si="0"/>
        <v>3142.8571428571427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/>
      <c r="BR13" s="5"/>
      <c r="BS13" s="16"/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6">
        <v>0</v>
      </c>
      <c r="CD13" s="5">
        <v>0</v>
      </c>
      <c r="CE13" s="16">
        <v>0</v>
      </c>
      <c r="CF13" s="7">
        <f t="shared" si="1"/>
        <v>179</v>
      </c>
      <c r="CG13" s="17">
        <f t="shared" si="2"/>
        <v>855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/>
      <c r="AH14" s="5"/>
      <c r="AI14" s="16"/>
      <c r="AJ14" s="56">
        <v>28</v>
      </c>
      <c r="AK14" s="12">
        <v>96</v>
      </c>
      <c r="AL14" s="16">
        <f t="shared" si="0"/>
        <v>3428.5714285714284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/>
      <c r="BR14" s="5"/>
      <c r="BS14" s="16"/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6">
        <v>0</v>
      </c>
      <c r="CD14" s="5">
        <v>0</v>
      </c>
      <c r="CE14" s="16">
        <v>0</v>
      </c>
      <c r="CF14" s="7">
        <f t="shared" si="1"/>
        <v>65</v>
      </c>
      <c r="CG14" s="17">
        <f t="shared" si="2"/>
        <v>306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/>
      <c r="AH15" s="5"/>
      <c r="AI15" s="16"/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/>
      <c r="BR15" s="5"/>
      <c r="BS15" s="16"/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6">
        <v>0</v>
      </c>
      <c r="CD15" s="5">
        <v>0</v>
      </c>
      <c r="CE15" s="16">
        <v>0</v>
      </c>
      <c r="CF15" s="7">
        <f t="shared" si="1"/>
        <v>19</v>
      </c>
      <c r="CG15" s="17">
        <f t="shared" si="2"/>
        <v>113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/>
      <c r="AH16" s="5"/>
      <c r="AI16" s="16"/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/>
      <c r="BR16" s="5"/>
      <c r="BS16" s="16"/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6">
        <v>0</v>
      </c>
      <c r="CD16" s="5">
        <v>0</v>
      </c>
      <c r="CE16" s="16">
        <v>0</v>
      </c>
      <c r="CF16" s="7">
        <f t="shared" si="1"/>
        <v>0</v>
      </c>
      <c r="CG16" s="17">
        <f t="shared" si="2"/>
        <v>0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/>
      <c r="AH17" s="5"/>
      <c r="AI17" s="16"/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/>
      <c r="BR17" s="5"/>
      <c r="BS17" s="16"/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6">
        <v>0</v>
      </c>
      <c r="CD17" s="5">
        <v>0</v>
      </c>
      <c r="CE17" s="16">
        <v>0</v>
      </c>
      <c r="CF17" s="7">
        <f t="shared" si="1"/>
        <v>0</v>
      </c>
      <c r="CG17" s="17">
        <f t="shared" si="2"/>
        <v>0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/>
      <c r="AH18" s="37"/>
      <c r="AI18" s="55"/>
      <c r="AJ18" s="54">
        <f>SUM(AJ6:AJ17)</f>
        <v>164</v>
      </c>
      <c r="AK18" s="37">
        <f>SUM(AK6:AK17)</f>
        <v>560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0</v>
      </c>
      <c r="BC18" s="37">
        <f>SUM(BC6:BC17)</f>
        <v>0</v>
      </c>
      <c r="BD18" s="55"/>
      <c r="BE18" s="54">
        <f>SUM(BE6:BE17)</f>
        <v>54</v>
      </c>
      <c r="BF18" s="37">
        <f>SUM(BF6:BF17)</f>
        <v>368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/>
      <c r="BR18" s="37"/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54">
        <f>SUM(BZ6:BZ17)</f>
        <v>0</v>
      </c>
      <c r="CA18" s="37">
        <f>SUM(CA6:CA17)</f>
        <v>0</v>
      </c>
      <c r="CB18" s="55"/>
      <c r="CC18" s="54">
        <f>SUM(CC6:CC17)</f>
        <v>0</v>
      </c>
      <c r="CD18" s="37">
        <f>SUM(CD6:CD17)</f>
        <v>0</v>
      </c>
      <c r="CE18" s="55"/>
      <c r="CF18" s="38">
        <f t="shared" si="1"/>
        <v>1124</v>
      </c>
      <c r="CG18" s="39">
        <f t="shared" si="2"/>
        <v>5594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/>
      <c r="AH19" s="30"/>
      <c r="AI19" s="53"/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11">
        <v>0</v>
      </c>
      <c r="BL19" s="30">
        <v>0</v>
      </c>
      <c r="BM19" s="53">
        <v>0</v>
      </c>
      <c r="BN19" s="6">
        <v>0</v>
      </c>
      <c r="BO19" s="5">
        <v>0</v>
      </c>
      <c r="BP19" s="16">
        <v>0</v>
      </c>
      <c r="BQ19" s="11"/>
      <c r="BR19" s="30"/>
      <c r="BS19" s="53"/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11">
        <v>0</v>
      </c>
      <c r="CD19" s="30">
        <v>0</v>
      </c>
      <c r="CE19" s="53">
        <v>0</v>
      </c>
      <c r="CF19" s="32">
        <f t="shared" si="1"/>
        <v>18</v>
      </c>
      <c r="CG19" s="33">
        <f t="shared" si="2"/>
        <v>70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/>
      <c r="AH20" s="5"/>
      <c r="AI20" s="16"/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/>
      <c r="BR20" s="5"/>
      <c r="BS20" s="16"/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6">
        <v>0</v>
      </c>
      <c r="CD20" s="5">
        <v>0</v>
      </c>
      <c r="CE20" s="16">
        <v>0</v>
      </c>
      <c r="CF20" s="7">
        <f t="shared" si="1"/>
        <v>223</v>
      </c>
      <c r="CG20" s="17">
        <f t="shared" si="2"/>
        <v>259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/>
      <c r="AH21" s="5"/>
      <c r="AI21" s="16"/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56">
        <v>36</v>
      </c>
      <c r="BF21" s="12">
        <v>191</v>
      </c>
      <c r="BG21" s="16">
        <f>BF21/BE21*1000</f>
        <v>5305.5555555555557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/>
      <c r="BR21" s="5"/>
      <c r="BS21" s="16"/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6">
        <v>0</v>
      </c>
      <c r="CD21" s="5">
        <v>0</v>
      </c>
      <c r="CE21" s="16">
        <v>0</v>
      </c>
      <c r="CF21" s="7">
        <f t="shared" si="1"/>
        <v>62</v>
      </c>
      <c r="CG21" s="17">
        <f t="shared" si="2"/>
        <v>314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/>
      <c r="AH22" s="5"/>
      <c r="AI22" s="16"/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/>
      <c r="BR22" s="5"/>
      <c r="BS22" s="16"/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6">
        <v>0</v>
      </c>
      <c r="CD22" s="5">
        <v>0</v>
      </c>
      <c r="CE22" s="16">
        <v>0</v>
      </c>
      <c r="CF22" s="7">
        <f t="shared" si="1"/>
        <v>19</v>
      </c>
      <c r="CG22" s="17">
        <f t="shared" si="2"/>
        <v>87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/>
      <c r="AH23" s="5"/>
      <c r="AI23" s="16"/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56"/>
      <c r="BR23" s="12"/>
      <c r="BS23" s="16"/>
      <c r="BT23" s="56">
        <v>20</v>
      </c>
      <c r="BU23" s="12">
        <v>152</v>
      </c>
      <c r="BV23" s="16">
        <f>BU23/BT23*1000</f>
        <v>7600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7">
        <f t="shared" si="1"/>
        <v>76</v>
      </c>
      <c r="CG23" s="17">
        <f t="shared" si="2"/>
        <v>416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/>
      <c r="AH24" s="5"/>
      <c r="AI24" s="16"/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/>
      <c r="BR24" s="5"/>
      <c r="BS24" s="16"/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6">
        <v>0</v>
      </c>
      <c r="CD24" s="5">
        <v>0</v>
      </c>
      <c r="CE24" s="16">
        <v>0</v>
      </c>
      <c r="CF24" s="7">
        <f t="shared" si="1"/>
        <v>0</v>
      </c>
      <c r="CG24" s="17">
        <f t="shared" si="2"/>
        <v>0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/>
      <c r="AH25" s="5"/>
      <c r="AI25" s="16"/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/>
      <c r="BR25" s="5"/>
      <c r="BS25" s="16"/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6">
        <v>0</v>
      </c>
      <c r="CD25" s="5">
        <v>0</v>
      </c>
      <c r="CE25" s="16">
        <v>0</v>
      </c>
      <c r="CF25" s="7">
        <f t="shared" si="1"/>
        <v>37</v>
      </c>
      <c r="CG25" s="17">
        <f t="shared" si="2"/>
        <v>205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/>
      <c r="AH26" s="5"/>
      <c r="AI26" s="16"/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/>
      <c r="BR26" s="5"/>
      <c r="BS26" s="16"/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6">
        <v>0</v>
      </c>
      <c r="CD26" s="5">
        <v>0</v>
      </c>
      <c r="CE26" s="16">
        <v>0</v>
      </c>
      <c r="CF26" s="7">
        <f t="shared" si="1"/>
        <v>49</v>
      </c>
      <c r="CG26" s="17">
        <f t="shared" si="2"/>
        <v>227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/>
      <c r="AH27" s="5"/>
      <c r="AI27" s="16"/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/>
      <c r="BR27" s="5"/>
      <c r="BS27" s="16"/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6">
        <v>0</v>
      </c>
      <c r="CD27" s="5">
        <v>0</v>
      </c>
      <c r="CE27" s="16">
        <v>0</v>
      </c>
      <c r="CF27" s="7">
        <f t="shared" si="1"/>
        <v>56</v>
      </c>
      <c r="CG27" s="17">
        <f t="shared" si="2"/>
        <v>268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/>
      <c r="AH28" s="5"/>
      <c r="AI28" s="16"/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/>
      <c r="BR28" s="5"/>
      <c r="BS28" s="16"/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6">
        <v>0</v>
      </c>
      <c r="CD28" s="5">
        <v>0</v>
      </c>
      <c r="CE28" s="16">
        <v>0</v>
      </c>
      <c r="CF28" s="7">
        <f t="shared" si="1"/>
        <v>37</v>
      </c>
      <c r="CG28" s="17">
        <f t="shared" si="2"/>
        <v>195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/>
      <c r="AH29" s="5"/>
      <c r="AI29" s="16"/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/>
      <c r="BR29" s="5"/>
      <c r="BS29" s="16"/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7">
        <f t="shared" si="1"/>
        <v>37</v>
      </c>
      <c r="CG29" s="17">
        <f t="shared" si="2"/>
        <v>196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/>
      <c r="AH30" s="5"/>
      <c r="AI30" s="16"/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/>
      <c r="BR30" s="5"/>
      <c r="BS30" s="16"/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7">
        <f t="shared" si="1"/>
        <v>26</v>
      </c>
      <c r="CG30" s="17">
        <f t="shared" si="2"/>
        <v>118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/>
      <c r="AH31" s="37"/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0</v>
      </c>
      <c r="BC31" s="37">
        <f>SUM(BC19:BC30)</f>
        <v>0</v>
      </c>
      <c r="BD31" s="55"/>
      <c r="BE31" s="54">
        <f>SUM(BE19:BE30)</f>
        <v>36</v>
      </c>
      <c r="BF31" s="37">
        <f>SUM(BF19:BF30)</f>
        <v>191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0</v>
      </c>
      <c r="BO31" s="37">
        <f>SUM(BO19:BO30)</f>
        <v>0</v>
      </c>
      <c r="BP31" s="55"/>
      <c r="BQ31" s="54"/>
      <c r="BR31" s="37"/>
      <c r="BS31" s="55"/>
      <c r="BT31" s="54">
        <f>SUM(BT19:BT30)</f>
        <v>20</v>
      </c>
      <c r="BU31" s="37">
        <f>SUM(BU19:BU30)</f>
        <v>152</v>
      </c>
      <c r="BV31" s="55"/>
      <c r="BW31" s="54">
        <f>SUM(BW19:BW30)</f>
        <v>0</v>
      </c>
      <c r="BX31" s="37">
        <f>SUM(BX19:BX30)</f>
        <v>0</v>
      </c>
      <c r="BY31" s="55"/>
      <c r="BZ31" s="54">
        <f>SUM(BZ19:BZ30)</f>
        <v>0</v>
      </c>
      <c r="CA31" s="37">
        <f>SUM(CA19:CA30)</f>
        <v>0</v>
      </c>
      <c r="CB31" s="55"/>
      <c r="CC31" s="54">
        <f>SUM(CC19:CC30)</f>
        <v>0</v>
      </c>
      <c r="CD31" s="37">
        <f>SUM(CD19:CD30)</f>
        <v>0</v>
      </c>
      <c r="CE31" s="55"/>
      <c r="CF31" s="38">
        <f t="shared" si="1"/>
        <v>640</v>
      </c>
      <c r="CG31" s="39">
        <f t="shared" si="2"/>
        <v>2355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/>
      <c r="AH32" s="5"/>
      <c r="AI32" s="16"/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/>
      <c r="BR32" s="5"/>
      <c r="BS32" s="16"/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7">
        <f t="shared" si="1"/>
        <v>74</v>
      </c>
      <c r="CG32" s="17">
        <f t="shared" si="2"/>
        <v>343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/>
      <c r="AH33" s="5"/>
      <c r="AI33" s="16"/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/>
      <c r="BR33" s="5"/>
      <c r="BS33" s="16"/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7">
        <f t="shared" si="1"/>
        <v>55</v>
      </c>
      <c r="CG33" s="17">
        <f t="shared" si="2"/>
        <v>239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/>
      <c r="AH34" s="5"/>
      <c r="AI34" s="16"/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/>
      <c r="BR34" s="5"/>
      <c r="BS34" s="16"/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7">
        <f t="shared" si="1"/>
        <v>71</v>
      </c>
      <c r="CG34" s="17">
        <f t="shared" si="2"/>
        <v>332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/>
      <c r="AH35" s="5"/>
      <c r="AI35" s="16"/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/>
      <c r="BR35" s="5"/>
      <c r="BS35" s="16"/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7">
        <f t="shared" si="1"/>
        <v>238</v>
      </c>
      <c r="CG35" s="17">
        <f t="shared" si="2"/>
        <v>1076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/>
      <c r="AH36" s="5"/>
      <c r="AI36" s="16"/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0</v>
      </c>
      <c r="BJ36" s="16">
        <v>0</v>
      </c>
      <c r="BK36" s="6">
        <v>0</v>
      </c>
      <c r="BL36" s="5">
        <v>1</v>
      </c>
      <c r="BM36" s="16">
        <v>0</v>
      </c>
      <c r="BN36" s="6">
        <v>0</v>
      </c>
      <c r="BO36" s="5">
        <v>0</v>
      </c>
      <c r="BP36" s="16">
        <v>0</v>
      </c>
      <c r="BQ36" s="6"/>
      <c r="BR36" s="5"/>
      <c r="BS36" s="16"/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7">
        <f t="shared" si="1"/>
        <v>96</v>
      </c>
      <c r="CG36" s="17">
        <f t="shared" si="2"/>
        <v>459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/>
      <c r="AH37" s="5"/>
      <c r="AI37" s="16"/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/>
      <c r="BR37" s="5"/>
      <c r="BS37" s="16"/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7">
        <f t="shared" si="1"/>
        <v>155</v>
      </c>
      <c r="CG37" s="17">
        <f t="shared" si="2"/>
        <v>754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/>
      <c r="AH38" s="5"/>
      <c r="AI38" s="16"/>
      <c r="AJ38" s="56">
        <v>30</v>
      </c>
      <c r="AK38" s="12">
        <v>113</v>
      </c>
      <c r="AL38" s="16">
        <f>AK38/AJ38*1000</f>
        <v>3766.6666666666665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/>
      <c r="BR38" s="5"/>
      <c r="BS38" s="16"/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7">
        <f t="shared" ref="CF38:CF69" si="6">SUM(CC38,BT38,BH38,BE38,AS38,AP38,AM38,AJ38,AD38,X38,R38,O38,L38,I38,C38,AA38+AV38+BZ38+BK38+F38+BW38+BB38+U38)</f>
        <v>37</v>
      </c>
      <c r="CG38" s="17">
        <f t="shared" ref="CG38:CG69" si="7">SUM(CD38,BU38,BI38,BF38,AT38,AQ38,AN38,AK38,AE38,Y38,S38,P38,M38,J38,D38,AB38+AW38+CA38+BL38+G38+BX38+BC38+V38)</f>
        <v>154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/>
      <c r="AH39" s="12"/>
      <c r="AI39" s="16"/>
      <c r="AJ39" s="56">
        <v>28</v>
      </c>
      <c r="AK39" s="12">
        <v>113</v>
      </c>
      <c r="AL39" s="16">
        <f>AK39/AJ39*1000</f>
        <v>4035.7142857142858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/>
      <c r="BR39" s="5"/>
      <c r="BS39" s="16"/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7">
        <f t="shared" si="6"/>
        <v>875</v>
      </c>
      <c r="CG39" s="17">
        <f t="shared" si="7"/>
        <v>4338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/>
      <c r="AH40" s="5"/>
      <c r="AI40" s="16"/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/>
      <c r="BR40" s="5"/>
      <c r="BS40" s="16"/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7">
        <f t="shared" si="6"/>
        <v>355</v>
      </c>
      <c r="CG40" s="17">
        <f t="shared" si="7"/>
        <v>1779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/>
      <c r="AH41" s="5"/>
      <c r="AI41" s="16"/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/>
      <c r="BR41" s="5"/>
      <c r="BS41" s="16"/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7">
        <f t="shared" si="6"/>
        <v>831</v>
      </c>
      <c r="CG41" s="17">
        <f t="shared" si="7"/>
        <v>4345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/>
      <c r="AH42" s="12"/>
      <c r="AI42" s="16"/>
      <c r="AJ42" s="56">
        <v>1</v>
      </c>
      <c r="AK42" s="12">
        <v>0</v>
      </c>
      <c r="AL42" s="16">
        <f>AK42/AJ42*1000</f>
        <v>0</v>
      </c>
      <c r="AM42" s="6">
        <v>0</v>
      </c>
      <c r="AN42" s="5">
        <v>18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/>
      <c r="BR42" s="5"/>
      <c r="BS42" s="16"/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7">
        <f t="shared" si="6"/>
        <v>1248</v>
      </c>
      <c r="CG42" s="17">
        <f t="shared" si="7"/>
        <v>6626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56"/>
      <c r="AH43" s="12"/>
      <c r="AI43" s="16"/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/>
      <c r="BR43" s="5"/>
      <c r="BS43" s="16"/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7">
        <f t="shared" si="6"/>
        <v>225</v>
      </c>
      <c r="CG43" s="17">
        <f t="shared" si="7"/>
        <v>1232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/>
      <c r="AH44" s="37"/>
      <c r="AI44" s="55"/>
      <c r="AJ44" s="54">
        <f>SUM(AJ32:AJ43)</f>
        <v>59</v>
      </c>
      <c r="AK44" s="37">
        <f>SUM(AK32:AK43)</f>
        <v>226</v>
      </c>
      <c r="AL44" s="55"/>
      <c r="AM44" s="54">
        <f>SUM(AM32:AM43)</f>
        <v>0</v>
      </c>
      <c r="AN44" s="37">
        <f>SUM(AN32:AN43)</f>
        <v>18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0</v>
      </c>
      <c r="BJ44" s="55"/>
      <c r="BK44" s="54">
        <f>SUM(BK32:BK43)</f>
        <v>0</v>
      </c>
      <c r="BL44" s="37">
        <f>SUM(BL32:BL43)</f>
        <v>1</v>
      </c>
      <c r="BM44" s="55"/>
      <c r="BN44" s="54">
        <f>SUM(BN32:BN43)</f>
        <v>0</v>
      </c>
      <c r="BO44" s="37">
        <f>SUM(BO32:BO43)</f>
        <v>0</v>
      </c>
      <c r="BP44" s="55"/>
      <c r="BQ44" s="54"/>
      <c r="BR44" s="37"/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54">
        <f>SUM(BZ32:BZ43)</f>
        <v>0</v>
      </c>
      <c r="CA44" s="37">
        <f>SUM(CA32:CA43)</f>
        <v>0</v>
      </c>
      <c r="CB44" s="55"/>
      <c r="CC44" s="54">
        <f>SUM(CC32:CC43)</f>
        <v>0</v>
      </c>
      <c r="CD44" s="37">
        <f>SUM(CD32:CD43)</f>
        <v>0</v>
      </c>
      <c r="CE44" s="55"/>
      <c r="CF44" s="38">
        <f t="shared" si="6"/>
        <v>4260</v>
      </c>
      <c r="CG44" s="39">
        <f t="shared" si="7"/>
        <v>21677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56"/>
      <c r="AH45" s="12"/>
      <c r="AI45" s="16"/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/>
      <c r="BR45" s="5"/>
      <c r="BS45" s="16"/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7">
        <f t="shared" si="6"/>
        <v>191</v>
      </c>
      <c r="CG45" s="17">
        <f t="shared" si="7"/>
        <v>1013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/>
      <c r="AH46" s="12"/>
      <c r="AI46" s="16"/>
      <c r="AJ46" s="56">
        <v>28</v>
      </c>
      <c r="AK46" s="12">
        <v>334</v>
      </c>
      <c r="AL46" s="16">
        <f>AK46/AJ46*1000</f>
        <v>11928.571428571429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/>
      <c r="BR46" s="5"/>
      <c r="BS46" s="16"/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7">
        <f t="shared" si="6"/>
        <v>321</v>
      </c>
      <c r="CG46" s="17">
        <f t="shared" si="7"/>
        <v>1926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56"/>
      <c r="AH47" s="12"/>
      <c r="AI47" s="16"/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/>
      <c r="BR47" s="5"/>
      <c r="BS47" s="16"/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7">
        <f t="shared" si="6"/>
        <v>348</v>
      </c>
      <c r="CG47" s="17">
        <f t="shared" si="7"/>
        <v>1976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/>
      <c r="AH48" s="5"/>
      <c r="AI48" s="16"/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/>
      <c r="BR48" s="5"/>
      <c r="BS48" s="16"/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7">
        <f t="shared" si="6"/>
        <v>0</v>
      </c>
      <c r="CG48" s="17">
        <f t="shared" si="7"/>
        <v>0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/>
      <c r="AH49" s="5"/>
      <c r="AI49" s="16"/>
      <c r="AJ49" s="6">
        <v>0</v>
      </c>
      <c r="AK49" s="5">
        <v>0</v>
      </c>
      <c r="AL49" s="16">
        <v>0</v>
      </c>
      <c r="AM49" s="56">
        <v>1</v>
      </c>
      <c r="AN49" s="12">
        <v>14</v>
      </c>
      <c r="AO49" s="16">
        <f>AN49/AM49*1000</f>
        <v>14000</v>
      </c>
      <c r="AP49" s="56">
        <v>28</v>
      </c>
      <c r="AQ49" s="12">
        <v>334</v>
      </c>
      <c r="AR49" s="16">
        <f>AQ49/AP49*1000</f>
        <v>11928.571428571429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/>
      <c r="BR49" s="5"/>
      <c r="BS49" s="16"/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7">
        <f t="shared" si="6"/>
        <v>29</v>
      </c>
      <c r="CG49" s="17">
        <f t="shared" si="7"/>
        <v>348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/>
      <c r="AH50" s="5"/>
      <c r="AI50" s="16"/>
      <c r="AJ50" s="56">
        <v>30</v>
      </c>
      <c r="AK50" s="12">
        <v>47</v>
      </c>
      <c r="AL50" s="16">
        <f>AK50/AJ50*1000</f>
        <v>1566.6666666666667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/>
      <c r="BR50" s="5"/>
      <c r="BS50" s="16"/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7">
        <f t="shared" si="6"/>
        <v>68</v>
      </c>
      <c r="CG50" s="17">
        <f t="shared" si="7"/>
        <v>350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/>
      <c r="AH51" s="5"/>
      <c r="AI51" s="16"/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/>
      <c r="BR51" s="5"/>
      <c r="BS51" s="16"/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7">
        <f t="shared" si="6"/>
        <v>0</v>
      </c>
      <c r="CG51" s="17">
        <f t="shared" si="7"/>
        <v>0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/>
      <c r="AH52" s="5"/>
      <c r="AI52" s="16"/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6">
        <v>0</v>
      </c>
      <c r="AQ52" s="5">
        <v>0</v>
      </c>
      <c r="AR52" s="16">
        <v>0</v>
      </c>
      <c r="AS52" s="56">
        <v>115</v>
      </c>
      <c r="AT52" s="12">
        <v>545</v>
      </c>
      <c r="AU52" s="16">
        <f>AT52/AS52*1000</f>
        <v>4739.1304347826081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/>
      <c r="BR52" s="5"/>
      <c r="BS52" s="16"/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7">
        <f t="shared" si="6"/>
        <v>209</v>
      </c>
      <c r="CG52" s="17">
        <f t="shared" si="7"/>
        <v>1275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/>
      <c r="AH53" s="5"/>
      <c r="AI53" s="16"/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6">
        <v>0</v>
      </c>
      <c r="AQ53" s="5">
        <v>0</v>
      </c>
      <c r="AR53" s="16">
        <v>0</v>
      </c>
      <c r="AS53" s="56">
        <v>84</v>
      </c>
      <c r="AT53" s="12">
        <v>357</v>
      </c>
      <c r="AU53" s="16">
        <f>AT53/AS53*1000</f>
        <v>4250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/>
      <c r="BR53" s="5"/>
      <c r="BS53" s="16"/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7">
        <f t="shared" si="6"/>
        <v>84</v>
      </c>
      <c r="CG53" s="17">
        <f t="shared" si="7"/>
        <v>357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/>
      <c r="AH54" s="5"/>
      <c r="AI54" s="16"/>
      <c r="AJ54" s="6">
        <v>0</v>
      </c>
      <c r="AK54" s="5">
        <v>0</v>
      </c>
      <c r="AL54" s="16">
        <v>0</v>
      </c>
      <c r="AM54" s="56">
        <v>2</v>
      </c>
      <c r="AN54" s="12">
        <v>20</v>
      </c>
      <c r="AO54" s="16">
        <f>AN54/AM54*1000</f>
        <v>10000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/>
      <c r="BR54" s="5"/>
      <c r="BS54" s="16"/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7">
        <f t="shared" si="6"/>
        <v>2</v>
      </c>
      <c r="CG54" s="17">
        <f t="shared" si="7"/>
        <v>20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56"/>
      <c r="AH55" s="12"/>
      <c r="AI55" s="16"/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/>
      <c r="BR55" s="5"/>
      <c r="BS55" s="16"/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7">
        <f t="shared" si="6"/>
        <v>-38</v>
      </c>
      <c r="CG55" s="17">
        <f t="shared" si="7"/>
        <v>-209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/>
      <c r="AH56" s="5"/>
      <c r="AI56" s="16"/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/>
      <c r="BR56" s="5"/>
      <c r="BS56" s="16"/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7">
        <f t="shared" si="6"/>
        <v>0</v>
      </c>
      <c r="CG56" s="17">
        <f t="shared" si="7"/>
        <v>0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/>
      <c r="AH57" s="37"/>
      <c r="AI57" s="55"/>
      <c r="AJ57" s="54">
        <f>SUM(AJ45:AJ56)</f>
        <v>58</v>
      </c>
      <c r="AK57" s="37">
        <f>SUM(AK45:AK56)</f>
        <v>381</v>
      </c>
      <c r="AL57" s="55"/>
      <c r="AM57" s="54">
        <f>SUM(AM45:AM56)</f>
        <v>3</v>
      </c>
      <c r="AN57" s="37">
        <f>SUM(AN45:AN56)</f>
        <v>34</v>
      </c>
      <c r="AO57" s="55"/>
      <c r="AP57" s="54">
        <f>SUM(AP45:AP56)</f>
        <v>28</v>
      </c>
      <c r="AQ57" s="37">
        <f>SUM(AQ45:AQ56)</f>
        <v>334</v>
      </c>
      <c r="AR57" s="55"/>
      <c r="AS57" s="54">
        <f>SUM(AS45:AS56)</f>
        <v>199</v>
      </c>
      <c r="AT57" s="37">
        <f>SUM(AT45:AT56)</f>
        <v>902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/>
      <c r="BR57" s="37"/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54">
        <f>SUM(BZ45:BZ56)</f>
        <v>0</v>
      </c>
      <c r="CA57" s="37">
        <f>SUM(CA45:CA56)</f>
        <v>0</v>
      </c>
      <c r="CB57" s="55"/>
      <c r="CC57" s="54">
        <f>SUM(CC45:CC56)</f>
        <v>0</v>
      </c>
      <c r="CD57" s="37">
        <f>SUM(CD45:CD56)</f>
        <v>0</v>
      </c>
      <c r="CE57" s="55"/>
      <c r="CF57" s="38">
        <f t="shared" si="6"/>
        <v>1214</v>
      </c>
      <c r="CG57" s="39">
        <f t="shared" si="7"/>
        <v>7056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/>
      <c r="AH58" s="5"/>
      <c r="AI58" s="16"/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/>
      <c r="BR58" s="5"/>
      <c r="BS58" s="16"/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7">
        <f t="shared" si="6"/>
        <v>0</v>
      </c>
      <c r="CG58" s="17">
        <f t="shared" si="7"/>
        <v>0</v>
      </c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/>
      <c r="AH59" s="5"/>
      <c r="AI59" s="16"/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/>
      <c r="BR59" s="5"/>
      <c r="BS59" s="16"/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7">
        <f t="shared" si="6"/>
        <v>0</v>
      </c>
      <c r="CG59" s="17">
        <f t="shared" si="7"/>
        <v>0</v>
      </c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/>
      <c r="AH60" s="5"/>
      <c r="AI60" s="16"/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/>
      <c r="BR60" s="5"/>
      <c r="BS60" s="16"/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7">
        <f t="shared" si="6"/>
        <v>19</v>
      </c>
      <c r="CG60" s="17">
        <f t="shared" si="7"/>
        <v>204</v>
      </c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/>
      <c r="AH61" s="5"/>
      <c r="AI61" s="16"/>
      <c r="AJ61" s="6">
        <v>0</v>
      </c>
      <c r="AK61" s="5">
        <v>0</v>
      </c>
      <c r="AL61" s="16">
        <v>0</v>
      </c>
      <c r="AM61" s="56">
        <v>1</v>
      </c>
      <c r="AN61" s="12">
        <v>16</v>
      </c>
      <c r="AO61" s="16">
        <f>AN61/AM61*1000</f>
        <v>16000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/>
      <c r="BR61" s="5"/>
      <c r="BS61" s="16"/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7">
        <f t="shared" si="6"/>
        <v>1</v>
      </c>
      <c r="CG61" s="17">
        <f t="shared" si="7"/>
        <v>16</v>
      </c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/>
      <c r="AH62" s="5"/>
      <c r="AI62" s="16"/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/>
      <c r="BR62" s="5"/>
      <c r="BS62" s="16"/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7">
        <f t="shared" si="6"/>
        <v>0</v>
      </c>
      <c r="CG62" s="17">
        <f t="shared" si="7"/>
        <v>0</v>
      </c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/>
      <c r="AH63" s="5"/>
      <c r="AI63" s="16"/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/>
      <c r="BR63" s="5"/>
      <c r="BS63" s="16"/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7">
        <f t="shared" si="6"/>
        <v>0</v>
      </c>
      <c r="CG63" s="17">
        <f t="shared" si="7"/>
        <v>0</v>
      </c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/>
      <c r="AH64" s="5"/>
      <c r="AI64" s="16"/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/>
      <c r="BR64" s="5"/>
      <c r="BS64" s="16"/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7">
        <f t="shared" si="6"/>
        <v>0</v>
      </c>
      <c r="CG64" s="17">
        <f t="shared" si="7"/>
        <v>0</v>
      </c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/>
      <c r="AH65" s="5"/>
      <c r="AI65" s="16"/>
      <c r="AJ65" s="56">
        <v>28</v>
      </c>
      <c r="AK65" s="12">
        <v>241</v>
      </c>
      <c r="AL65" s="16">
        <f>AK65/AJ65*1000</f>
        <v>8607.1428571428569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/>
      <c r="BR65" s="5"/>
      <c r="BS65" s="16"/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6">
        <v>0</v>
      </c>
      <c r="CD65" s="5">
        <v>0</v>
      </c>
      <c r="CE65" s="16">
        <v>0</v>
      </c>
      <c r="CF65" s="7">
        <f t="shared" si="6"/>
        <v>28</v>
      </c>
      <c r="CG65" s="17">
        <f t="shared" si="7"/>
        <v>241</v>
      </c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/>
      <c r="AH66" s="5"/>
      <c r="AI66" s="16"/>
      <c r="AJ66" s="6">
        <v>0</v>
      </c>
      <c r="AK66" s="5">
        <v>0</v>
      </c>
      <c r="AL66" s="16">
        <v>0</v>
      </c>
      <c r="AM66" s="56">
        <v>1</v>
      </c>
      <c r="AN66" s="12">
        <v>16</v>
      </c>
      <c r="AO66" s="16">
        <f>AN66/AM66*1000</f>
        <v>16000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/>
      <c r="BR66" s="5"/>
      <c r="BS66" s="16"/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6">
        <v>0</v>
      </c>
      <c r="CD66" s="5">
        <v>0</v>
      </c>
      <c r="CE66" s="16">
        <v>0</v>
      </c>
      <c r="CF66" s="7">
        <f t="shared" si="6"/>
        <v>1</v>
      </c>
      <c r="CG66" s="17">
        <f t="shared" si="7"/>
        <v>16</v>
      </c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/>
      <c r="AH67" s="5"/>
      <c r="AI67" s="16"/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/>
      <c r="BR67" s="5"/>
      <c r="BS67" s="16"/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7">
        <f t="shared" si="6"/>
        <v>0</v>
      </c>
      <c r="CG67" s="17">
        <f t="shared" si="7"/>
        <v>0</v>
      </c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/>
      <c r="AH68" s="5"/>
      <c r="AI68" s="16"/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/>
      <c r="BR68" s="5"/>
      <c r="BS68" s="16"/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7">
        <f t="shared" si="6"/>
        <v>0</v>
      </c>
      <c r="CG68" s="17">
        <f t="shared" si="7"/>
        <v>0</v>
      </c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/>
      <c r="AH69" s="5"/>
      <c r="AI69" s="16"/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/>
      <c r="BR69" s="5"/>
      <c r="BS69" s="16"/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7">
        <f t="shared" si="6"/>
        <v>0</v>
      </c>
      <c r="CG69" s="17">
        <f t="shared" si="7"/>
        <v>4</v>
      </c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/>
      <c r="AH70" s="37"/>
      <c r="AI70" s="55"/>
      <c r="AJ70" s="54">
        <f>SUM(AJ58:AJ69)</f>
        <v>28</v>
      </c>
      <c r="AK70" s="37">
        <f>SUM(AK58:AK69)</f>
        <v>241</v>
      </c>
      <c r="AL70" s="55"/>
      <c r="AM70" s="54">
        <f>SUM(AM58:AM69)</f>
        <v>2</v>
      </c>
      <c r="AN70" s="37">
        <f>SUM(AN58:AN69)</f>
        <v>32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/>
      <c r="BR70" s="37"/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54">
        <f>SUM(BZ58:BZ69)</f>
        <v>0</v>
      </c>
      <c r="CA70" s="37">
        <f>SUM(CA58:CA69)</f>
        <v>0</v>
      </c>
      <c r="CB70" s="55"/>
      <c r="CC70" s="54">
        <f>SUM(CC58:CC69)</f>
        <v>0</v>
      </c>
      <c r="CD70" s="37">
        <f>SUM(CD58:CD69)</f>
        <v>0</v>
      </c>
      <c r="CE70" s="55"/>
      <c r="CF70" s="38">
        <f t="shared" ref="CF70:CF101" si="9">SUM(CC70,BT70,BH70,BE70,AS70,AP70,AM70,AJ70,AD70,X70,R70,O70,L70,I70,C70,AA70+AV70+BZ70+BK70+F70+BW70+BB70+U70)</f>
        <v>49</v>
      </c>
      <c r="CG70" s="39">
        <f t="shared" ref="CG70:CG101" si="10">SUM(CD70,BU70,BI70,BF70,AT70,AQ70,AN70,AK70,AE70,Y70,S70,P70,M70,J70,D70,AB70+AW70+CA70+BL70+G70+BX70+BC70+V70)</f>
        <v>481</v>
      </c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/>
      <c r="AH71" s="5"/>
      <c r="AI71" s="16"/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/>
      <c r="BR71" s="5"/>
      <c r="BS71" s="16"/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7">
        <f t="shared" si="9"/>
        <v>0</v>
      </c>
      <c r="CG71" s="17">
        <f t="shared" si="10"/>
        <v>0</v>
      </c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/>
      <c r="AH72" s="5"/>
      <c r="AI72" s="16"/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/>
      <c r="BR72" s="5"/>
      <c r="BS72" s="16"/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7">
        <f t="shared" si="9"/>
        <v>0</v>
      </c>
      <c r="CG72" s="17">
        <f t="shared" si="10"/>
        <v>0</v>
      </c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/>
      <c r="AH73" s="5"/>
      <c r="AI73" s="16"/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/>
      <c r="BR73" s="5"/>
      <c r="BS73" s="16"/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7">
        <f t="shared" si="9"/>
        <v>0</v>
      </c>
      <c r="CG73" s="17">
        <f t="shared" si="10"/>
        <v>0</v>
      </c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/>
      <c r="AH74" s="5"/>
      <c r="AI74" s="16"/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/>
      <c r="BR74" s="5"/>
      <c r="BS74" s="16"/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7">
        <f t="shared" si="9"/>
        <v>0</v>
      </c>
      <c r="CG74" s="17">
        <f t="shared" si="10"/>
        <v>0</v>
      </c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/>
      <c r="AH75" s="5"/>
      <c r="AI75" s="16"/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/>
      <c r="BR75" s="5"/>
      <c r="BS75" s="16"/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7">
        <f t="shared" si="9"/>
        <v>0</v>
      </c>
      <c r="CG75" s="17">
        <f t="shared" si="10"/>
        <v>0</v>
      </c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/>
      <c r="AH76" s="5"/>
      <c r="AI76" s="16"/>
      <c r="AJ76" s="6">
        <v>0</v>
      </c>
      <c r="AK76" s="5">
        <v>0</v>
      </c>
      <c r="AL76" s="16">
        <v>0</v>
      </c>
      <c r="AM76" s="56">
        <v>2</v>
      </c>
      <c r="AN76" s="12">
        <v>42</v>
      </c>
      <c r="AO76" s="16">
        <f>AN76/AM76*1000</f>
        <v>21000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/>
      <c r="BR76" s="5"/>
      <c r="BS76" s="16"/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7">
        <f t="shared" si="9"/>
        <v>2</v>
      </c>
      <c r="CG76" s="17">
        <f t="shared" si="10"/>
        <v>42</v>
      </c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/>
      <c r="AH77" s="5"/>
      <c r="AI77" s="16"/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/>
      <c r="BR77" s="5"/>
      <c r="BS77" s="16"/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7">
        <f t="shared" si="9"/>
        <v>0</v>
      </c>
      <c r="CG77" s="17">
        <f t="shared" si="10"/>
        <v>0</v>
      </c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/>
      <c r="AH78" s="5"/>
      <c r="AI78" s="16"/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/>
      <c r="BR78" s="5"/>
      <c r="BS78" s="16"/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6">
        <v>0</v>
      </c>
      <c r="CA78" s="5">
        <v>0</v>
      </c>
      <c r="CB78" s="16">
        <v>0</v>
      </c>
      <c r="CC78" s="6">
        <v>0</v>
      </c>
      <c r="CD78" s="5">
        <v>0</v>
      </c>
      <c r="CE78" s="16">
        <v>0</v>
      </c>
      <c r="CF78" s="7">
        <f t="shared" si="9"/>
        <v>7</v>
      </c>
      <c r="CG78" s="17">
        <f t="shared" si="10"/>
        <v>52</v>
      </c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/>
      <c r="AH79" s="5"/>
      <c r="AI79" s="16"/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/>
      <c r="BR79" s="5"/>
      <c r="BS79" s="16"/>
      <c r="BT79" s="6">
        <v>0</v>
      </c>
      <c r="BU79" s="5">
        <v>0</v>
      </c>
      <c r="BV79" s="16">
        <v>0</v>
      </c>
      <c r="BW79" s="6">
        <v>0</v>
      </c>
      <c r="BX79" s="5">
        <v>0</v>
      </c>
      <c r="BY79" s="16">
        <v>0</v>
      </c>
      <c r="BZ79" s="6">
        <v>0</v>
      </c>
      <c r="CA79" s="5">
        <v>0</v>
      </c>
      <c r="CB79" s="16">
        <v>0</v>
      </c>
      <c r="CC79" s="56">
        <v>7</v>
      </c>
      <c r="CD79" s="12">
        <v>10</v>
      </c>
      <c r="CE79" s="16">
        <f>CD79/CC79*1000</f>
        <v>1428.5714285714287</v>
      </c>
      <c r="CF79" s="7">
        <f t="shared" si="9"/>
        <v>7</v>
      </c>
      <c r="CG79" s="17">
        <f t="shared" si="10"/>
        <v>10</v>
      </c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/>
      <c r="AH80" s="5"/>
      <c r="AI80" s="16"/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/>
      <c r="BR80" s="5"/>
      <c r="BS80" s="16"/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7">
        <f t="shared" si="9"/>
        <v>0</v>
      </c>
      <c r="CG80" s="17">
        <f t="shared" si="10"/>
        <v>0</v>
      </c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/>
      <c r="AH81" s="5"/>
      <c r="AI81" s="16"/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/>
      <c r="BR81" s="5"/>
      <c r="BS81" s="16"/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7">
        <f t="shared" si="9"/>
        <v>0</v>
      </c>
      <c r="CG81" s="17">
        <f t="shared" si="10"/>
        <v>0</v>
      </c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/>
      <c r="AH82" s="5"/>
      <c r="AI82" s="16"/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/>
      <c r="BR82" s="5"/>
      <c r="BS82" s="16"/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7">
        <f t="shared" si="9"/>
        <v>0</v>
      </c>
      <c r="CG82" s="17">
        <f t="shared" si="10"/>
        <v>0</v>
      </c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/>
      <c r="AH83" s="37"/>
      <c r="AI83" s="55"/>
      <c r="AJ83" s="54">
        <f>SUM(AJ71:AJ82)</f>
        <v>0</v>
      </c>
      <c r="AK83" s="37">
        <f>SUM(AK71:AK82)</f>
        <v>0</v>
      </c>
      <c r="AL83" s="55"/>
      <c r="AM83" s="54">
        <f>SUM(AM71:AM82)</f>
        <v>2</v>
      </c>
      <c r="AN83" s="37">
        <f>SUM(AN71:AN82)</f>
        <v>42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/>
      <c r="BR83" s="37"/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0</v>
      </c>
      <c r="BX83" s="37">
        <f>SUM(BX71:BX82)</f>
        <v>0</v>
      </c>
      <c r="BY83" s="55"/>
      <c r="BZ83" s="54">
        <f>SUM(BZ71:BZ82)</f>
        <v>0</v>
      </c>
      <c r="CA83" s="37">
        <f>SUM(CA71:CA82)</f>
        <v>0</v>
      </c>
      <c r="CB83" s="55"/>
      <c r="CC83" s="54">
        <f>SUM(CC71:CC82)</f>
        <v>7</v>
      </c>
      <c r="CD83" s="37">
        <f>SUM(CD71:CD82)</f>
        <v>10</v>
      </c>
      <c r="CE83" s="55"/>
      <c r="CF83" s="38">
        <f t="shared" si="9"/>
        <v>16</v>
      </c>
      <c r="CG83" s="39">
        <f t="shared" si="10"/>
        <v>104</v>
      </c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/>
      <c r="AH84" s="5"/>
      <c r="AI84" s="16"/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/>
      <c r="BR84" s="5"/>
      <c r="BS84" s="16"/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7">
        <f t="shared" si="9"/>
        <v>0</v>
      </c>
      <c r="CG84" s="17">
        <f t="shared" si="10"/>
        <v>0</v>
      </c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/>
      <c r="AH85" s="5"/>
      <c r="AI85" s="16"/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/>
      <c r="BR85" s="5"/>
      <c r="BS85" s="16"/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6">
        <v>0</v>
      </c>
      <c r="CD85" s="5">
        <v>0</v>
      </c>
      <c r="CE85" s="16">
        <v>0</v>
      </c>
      <c r="CF85" s="7">
        <f t="shared" si="9"/>
        <v>0</v>
      </c>
      <c r="CG85" s="17">
        <f t="shared" si="10"/>
        <v>0</v>
      </c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/>
      <c r="AH86" s="5"/>
      <c r="AI86" s="16"/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/>
      <c r="BR86" s="5"/>
      <c r="BS86" s="16"/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7">
        <f t="shared" si="9"/>
        <v>0</v>
      </c>
      <c r="CG86" s="17">
        <f t="shared" si="10"/>
        <v>0</v>
      </c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/>
      <c r="AH87" s="5"/>
      <c r="AI87" s="16"/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/>
      <c r="BR87" s="5"/>
      <c r="BS87" s="16"/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7">
        <f t="shared" si="9"/>
        <v>0</v>
      </c>
      <c r="CG87" s="17">
        <f t="shared" si="10"/>
        <v>0</v>
      </c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/>
      <c r="AH88" s="5"/>
      <c r="AI88" s="16"/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/>
      <c r="BR88" s="5"/>
      <c r="BS88" s="16"/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7">
        <f t="shared" si="9"/>
        <v>0</v>
      </c>
      <c r="CG88" s="17">
        <f t="shared" si="10"/>
        <v>0</v>
      </c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/>
      <c r="AH89" s="5"/>
      <c r="AI89" s="16"/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/>
      <c r="BR89" s="5"/>
      <c r="BS89" s="16"/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7">
        <f t="shared" si="9"/>
        <v>0</v>
      </c>
      <c r="CG89" s="17">
        <f t="shared" si="10"/>
        <v>1</v>
      </c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/>
      <c r="AH90" s="5"/>
      <c r="AI90" s="16"/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/>
      <c r="BR90" s="5"/>
      <c r="BS90" s="16"/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7">
        <f t="shared" si="9"/>
        <v>0</v>
      </c>
      <c r="CG90" s="17">
        <f t="shared" si="10"/>
        <v>0</v>
      </c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/>
      <c r="AH91" s="5"/>
      <c r="AI91" s="16"/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/>
      <c r="BR91" s="5"/>
      <c r="BS91" s="16"/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7">
        <f t="shared" si="9"/>
        <v>0</v>
      </c>
      <c r="CG91" s="17">
        <f t="shared" si="10"/>
        <v>0</v>
      </c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/>
      <c r="AH92" s="5"/>
      <c r="AI92" s="16"/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/>
      <c r="BR92" s="5"/>
      <c r="BS92" s="16"/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7">
        <f t="shared" si="9"/>
        <v>0</v>
      </c>
      <c r="CG92" s="17">
        <f t="shared" si="10"/>
        <v>0</v>
      </c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/>
      <c r="AH93" s="5"/>
      <c r="AI93" s="16"/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/>
      <c r="BR93" s="5"/>
      <c r="BS93" s="16"/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7">
        <f t="shared" si="9"/>
        <v>0</v>
      </c>
      <c r="CG93" s="17">
        <f t="shared" si="10"/>
        <v>0</v>
      </c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/>
      <c r="AH94" s="5"/>
      <c r="AI94" s="16"/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/>
      <c r="BR94" s="5"/>
      <c r="BS94" s="16"/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7">
        <f t="shared" si="9"/>
        <v>0</v>
      </c>
      <c r="CG94" s="17">
        <f t="shared" si="10"/>
        <v>0</v>
      </c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/>
      <c r="AH95" s="5"/>
      <c r="AI95" s="16"/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v>0</v>
      </c>
      <c r="AT95" s="5">
        <v>0</v>
      </c>
      <c r="AU95" s="16">
        <v>0</v>
      </c>
      <c r="AV95" s="6">
        <f>SUM(AV84:AV94)</f>
        <v>0</v>
      </c>
      <c r="AW95" s="5">
        <f>SUM(AW84:AW94)</f>
        <v>0</v>
      </c>
      <c r="AX95" s="16"/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/>
      <c r="BR95" s="5"/>
      <c r="BS95" s="16"/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7">
        <f t="shared" si="9"/>
        <v>0</v>
      </c>
      <c r="CG95" s="17">
        <f t="shared" si="10"/>
        <v>0</v>
      </c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/>
      <c r="AH96" s="37"/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>
        <f>SUM(AS84:AS95)</f>
        <v>0</v>
      </c>
      <c r="AT96" s="37">
        <f>SUM(AT84:AT95)</f>
        <v>0</v>
      </c>
      <c r="AU96" s="55"/>
      <c r="AV96" s="54"/>
      <c r="AW96" s="37"/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/>
      <c r="BR96" s="37"/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54">
        <f>SUM(BZ84:BZ95)</f>
        <v>0</v>
      </c>
      <c r="CA96" s="37">
        <f>SUM(CA84:CA95)</f>
        <v>0</v>
      </c>
      <c r="CB96" s="55"/>
      <c r="CC96" s="54">
        <f>SUM(CC84:CC95)</f>
        <v>0</v>
      </c>
      <c r="CD96" s="37">
        <f>SUM(CD84:CD95)</f>
        <v>0</v>
      </c>
      <c r="CE96" s="55"/>
      <c r="CF96" s="38">
        <f t="shared" si="9"/>
        <v>0</v>
      </c>
      <c r="CG96" s="39">
        <f t="shared" si="10"/>
        <v>1</v>
      </c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/>
      <c r="AH97" s="5"/>
      <c r="AI97" s="16"/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/>
      <c r="BR97" s="5"/>
      <c r="BS97" s="16"/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7">
        <f t="shared" si="9"/>
        <v>0</v>
      </c>
      <c r="CG97" s="17">
        <f t="shared" si="10"/>
        <v>0</v>
      </c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/>
      <c r="AH98" s="5"/>
      <c r="AI98" s="16"/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/>
      <c r="BR98" s="5"/>
      <c r="BS98" s="16"/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7">
        <f t="shared" si="9"/>
        <v>0</v>
      </c>
      <c r="CG98" s="17">
        <f t="shared" si="10"/>
        <v>0</v>
      </c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/>
      <c r="AH99" s="5"/>
      <c r="AI99" s="16"/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/>
      <c r="BR99" s="5"/>
      <c r="BS99" s="16"/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7">
        <f t="shared" si="9"/>
        <v>0</v>
      </c>
      <c r="CG99" s="17">
        <f t="shared" si="10"/>
        <v>0</v>
      </c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/>
      <c r="AH100" s="5"/>
      <c r="AI100" s="16"/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/>
      <c r="BR100" s="5"/>
      <c r="BS100" s="16"/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7">
        <f t="shared" si="9"/>
        <v>0</v>
      </c>
      <c r="CG100" s="17">
        <f t="shared" si="10"/>
        <v>0</v>
      </c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/>
      <c r="AH101" s="5"/>
      <c r="AI101" s="16"/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/>
      <c r="BR101" s="5"/>
      <c r="BS101" s="16"/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7">
        <f t="shared" si="9"/>
        <v>0</v>
      </c>
      <c r="CG101" s="17">
        <f t="shared" si="10"/>
        <v>1</v>
      </c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/>
      <c r="AH102" s="5"/>
      <c r="AI102" s="16"/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/>
      <c r="BR102" s="5"/>
      <c r="BS102" s="16"/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7">
        <f t="shared" ref="CF102:CF133" si="11">SUM(CC102,BT102,BH102,BE102,AS102,AP102,AM102,AJ102,AD102,X102,R102,O102,L102,I102,C102,AA102+AV102+BZ102+BK102+F102+BW102+BB102+U102)</f>
        <v>0</v>
      </c>
      <c r="CG102" s="17">
        <f t="shared" ref="CG102:CG133" si="12">SUM(CD102,BU102,BI102,BF102,AT102,AQ102,AN102,AK102,AE102,Y102,S102,P102,M102,J102,D102,AB102+AW102+CA102+BL102+G102+BX102+BC102+V102)</f>
        <v>0</v>
      </c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/>
      <c r="AH103" s="5"/>
      <c r="AI103" s="16"/>
      <c r="AJ103" s="56">
        <v>5</v>
      </c>
      <c r="AK103" s="12">
        <v>25</v>
      </c>
      <c r="AL103" s="16">
        <f>AK103/AJ103*1000</f>
        <v>5000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/>
      <c r="BR103" s="5"/>
      <c r="BS103" s="16"/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7">
        <f t="shared" si="11"/>
        <v>5</v>
      </c>
      <c r="CG103" s="17">
        <f t="shared" si="12"/>
        <v>25</v>
      </c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/>
      <c r="AH104" s="5"/>
      <c r="AI104" s="16"/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/>
      <c r="BR104" s="5"/>
      <c r="BS104" s="16"/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7">
        <f t="shared" si="11"/>
        <v>0</v>
      </c>
      <c r="CG104" s="17">
        <f t="shared" si="12"/>
        <v>0</v>
      </c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/>
      <c r="AH105" s="5"/>
      <c r="AI105" s="16"/>
      <c r="AJ105" s="56">
        <v>30</v>
      </c>
      <c r="AK105" s="12">
        <v>279</v>
      </c>
      <c r="AL105" s="16">
        <f>AK105/AJ105*1000</f>
        <v>9300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/>
      <c r="BR105" s="5"/>
      <c r="BS105" s="16"/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7">
        <f t="shared" si="11"/>
        <v>30</v>
      </c>
      <c r="CG105" s="17">
        <f t="shared" si="12"/>
        <v>279</v>
      </c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/>
      <c r="AH106" s="5"/>
      <c r="AI106" s="16"/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/>
      <c r="BR106" s="5"/>
      <c r="BS106" s="16"/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7">
        <f t="shared" si="11"/>
        <v>0</v>
      </c>
      <c r="CG106" s="17">
        <f t="shared" si="12"/>
        <v>0</v>
      </c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56"/>
      <c r="AH107" s="12"/>
      <c r="AI107" s="16"/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56">
        <v>48</v>
      </c>
      <c r="BI107" s="12">
        <v>488</v>
      </c>
      <c r="BJ107" s="16">
        <f>BI107/BH107*1000</f>
        <v>10166.666666666666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/>
      <c r="BR107" s="5"/>
      <c r="BS107" s="16"/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7">
        <f t="shared" si="11"/>
        <v>86</v>
      </c>
      <c r="CG107" s="17">
        <f t="shared" si="12"/>
        <v>930</v>
      </c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56"/>
      <c r="AH108" s="12"/>
      <c r="AI108" s="16"/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/>
      <c r="BR108" s="5"/>
      <c r="BS108" s="16"/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7">
        <f t="shared" si="11"/>
        <v>39</v>
      </c>
      <c r="CG108" s="17">
        <f t="shared" si="12"/>
        <v>446</v>
      </c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/>
      <c r="AH109" s="37"/>
      <c r="AI109" s="55"/>
      <c r="AJ109" s="54">
        <f>SUM(AJ97:AJ108)</f>
        <v>35</v>
      </c>
      <c r="AK109" s="37">
        <f>SUM(AK97:AK108)</f>
        <v>304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0</v>
      </c>
      <c r="BF109" s="37">
        <f>SUM(BF97:BF108)</f>
        <v>0</v>
      </c>
      <c r="BG109" s="55"/>
      <c r="BH109" s="54">
        <f>SUM(BH97:BH108)</f>
        <v>48</v>
      </c>
      <c r="BI109" s="37">
        <f>SUM(BI97:BI108)</f>
        <v>488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/>
      <c r="BR109" s="37"/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54">
        <f>SUM(BZ97:BZ108)</f>
        <v>0</v>
      </c>
      <c r="CA109" s="37">
        <f>SUM(CA97:CA108)</f>
        <v>0</v>
      </c>
      <c r="CB109" s="55"/>
      <c r="CC109" s="54">
        <f>SUM(CC97:CC108)</f>
        <v>0</v>
      </c>
      <c r="CD109" s="37">
        <f>SUM(CD97:CD108)</f>
        <v>0</v>
      </c>
      <c r="CE109" s="55"/>
      <c r="CF109" s="38">
        <f t="shared" si="11"/>
        <v>160</v>
      </c>
      <c r="CG109" s="39">
        <f t="shared" si="12"/>
        <v>1681</v>
      </c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/>
      <c r="AH110" s="5"/>
      <c r="AI110" s="16"/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0</v>
      </c>
      <c r="AQ110" s="5">
        <v>0</v>
      </c>
      <c r="AR110" s="16">
        <v>0</v>
      </c>
      <c r="AS110" s="6">
        <v>56</v>
      </c>
      <c r="AT110" s="5">
        <v>387</v>
      </c>
      <c r="AU110" s="16">
        <f t="shared" ref="AU110:AU117" si="13">AT110/AS110*1000</f>
        <v>6910.7142857142853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/>
      <c r="BR110" s="5"/>
      <c r="BS110" s="16"/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7">
        <f t="shared" si="11"/>
        <v>56</v>
      </c>
      <c r="CG110" s="17">
        <f t="shared" si="12"/>
        <v>387</v>
      </c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</row>
    <row r="111" spans="1:173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/>
      <c r="AH111" s="5"/>
      <c r="AI111" s="16"/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0</v>
      </c>
      <c r="AQ111" s="5">
        <v>0</v>
      </c>
      <c r="AR111" s="16">
        <v>0</v>
      </c>
      <c r="AS111" s="6">
        <v>252</v>
      </c>
      <c r="AT111" s="5">
        <v>1726</v>
      </c>
      <c r="AU111" s="16">
        <f t="shared" si="13"/>
        <v>6849.2063492063489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/>
      <c r="BR111" s="5"/>
      <c r="BS111" s="16"/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7">
        <f t="shared" si="11"/>
        <v>468</v>
      </c>
      <c r="CG111" s="17">
        <f t="shared" si="12"/>
        <v>4489</v>
      </c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</row>
    <row r="112" spans="1:173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/>
      <c r="AH112" s="5"/>
      <c r="AI112" s="16"/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0</v>
      </c>
      <c r="AQ112" s="5">
        <v>0</v>
      </c>
      <c r="AR112" s="16">
        <v>0</v>
      </c>
      <c r="AS112" s="6">
        <v>72</v>
      </c>
      <c r="AT112" s="5">
        <v>470</v>
      </c>
      <c r="AU112" s="16">
        <f t="shared" si="13"/>
        <v>6527.7777777777774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/>
      <c r="BR112" s="5"/>
      <c r="BS112" s="16"/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7">
        <f t="shared" si="11"/>
        <v>180</v>
      </c>
      <c r="CG112" s="17">
        <f t="shared" si="12"/>
        <v>1787</v>
      </c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</row>
    <row r="113" spans="1:173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/>
      <c r="AH113" s="5"/>
      <c r="AI113" s="16"/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/>
      <c r="BR113" s="5"/>
      <c r="BS113" s="16"/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7">
        <f t="shared" si="11"/>
        <v>0</v>
      </c>
      <c r="CG113" s="17">
        <f t="shared" si="12"/>
        <v>0</v>
      </c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</row>
    <row r="114" spans="1:173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/>
      <c r="AH114" s="5"/>
      <c r="AI114" s="16"/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/>
      <c r="BR114" s="5"/>
      <c r="BS114" s="16"/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7">
        <f t="shared" si="11"/>
        <v>185</v>
      </c>
      <c r="CG114" s="17">
        <f t="shared" si="12"/>
        <v>2216</v>
      </c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</row>
    <row r="115" spans="1:173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/>
      <c r="AH115" s="5"/>
      <c r="AI115" s="16"/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0</v>
      </c>
      <c r="AQ115" s="5">
        <v>0</v>
      </c>
      <c r="AR115" s="16">
        <v>0</v>
      </c>
      <c r="AS115" s="6">
        <v>86</v>
      </c>
      <c r="AT115" s="5">
        <v>919</v>
      </c>
      <c r="AU115" s="16">
        <f t="shared" si="13"/>
        <v>10686.046511627907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/>
      <c r="BR115" s="5"/>
      <c r="BS115" s="16"/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7">
        <f t="shared" si="11"/>
        <v>202</v>
      </c>
      <c r="CG115" s="17">
        <f t="shared" si="12"/>
        <v>2425</v>
      </c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</row>
    <row r="116" spans="1:173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/>
      <c r="AH116" s="5"/>
      <c r="AI116" s="16"/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0</v>
      </c>
      <c r="AQ116" s="5">
        <v>0</v>
      </c>
      <c r="AR116" s="16">
        <v>0</v>
      </c>
      <c r="AS116" s="6">
        <v>156</v>
      </c>
      <c r="AT116" s="5">
        <v>1850</v>
      </c>
      <c r="AU116" s="16">
        <f t="shared" si="13"/>
        <v>11858.974358974359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/>
      <c r="BR116" s="5"/>
      <c r="BS116" s="16"/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7">
        <f t="shared" si="11"/>
        <v>156</v>
      </c>
      <c r="CG116" s="17">
        <f t="shared" si="12"/>
        <v>1850</v>
      </c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</row>
    <row r="117" spans="1:173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/>
      <c r="AH117" s="5"/>
      <c r="AI117" s="16"/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0</v>
      </c>
      <c r="AQ117" s="5">
        <v>0</v>
      </c>
      <c r="AR117" s="16">
        <v>0</v>
      </c>
      <c r="AS117" s="6">
        <v>72</v>
      </c>
      <c r="AT117" s="5">
        <v>940</v>
      </c>
      <c r="AU117" s="16">
        <f t="shared" si="13"/>
        <v>13055.555555555555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/>
      <c r="BR117" s="5"/>
      <c r="BS117" s="16"/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7">
        <f t="shared" si="11"/>
        <v>8</v>
      </c>
      <c r="CG117" s="17">
        <f t="shared" si="12"/>
        <v>55</v>
      </c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</row>
    <row r="118" spans="1:173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/>
      <c r="AH118" s="5"/>
      <c r="AI118" s="16"/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/>
      <c r="BR118" s="5"/>
      <c r="BS118" s="16"/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7">
        <f t="shared" si="11"/>
        <v>0</v>
      </c>
      <c r="CG118" s="17">
        <f t="shared" si="12"/>
        <v>0</v>
      </c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</row>
    <row r="119" spans="1:173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/>
      <c r="AH119" s="5"/>
      <c r="AI119" s="16"/>
      <c r="AJ119" s="6">
        <v>25</v>
      </c>
      <c r="AK119" s="5">
        <v>261</v>
      </c>
      <c r="AL119" s="16">
        <f t="shared" ref="AL119" si="17">AK119/AJ119*1000</f>
        <v>10440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/>
      <c r="BR119" s="5"/>
      <c r="BS119" s="16"/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7">
        <f t="shared" si="11"/>
        <v>25</v>
      </c>
      <c r="CG119" s="17">
        <f t="shared" si="12"/>
        <v>261</v>
      </c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</row>
    <row r="120" spans="1:173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/>
      <c r="AH120" s="5"/>
      <c r="AI120" s="16"/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/>
      <c r="BR120" s="5"/>
      <c r="BS120" s="16"/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7">
        <f t="shared" si="11"/>
        <v>0</v>
      </c>
      <c r="CG120" s="17">
        <f t="shared" si="12"/>
        <v>0</v>
      </c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</row>
    <row r="121" spans="1:173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/>
      <c r="AH121" s="5"/>
      <c r="AI121" s="16"/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/>
      <c r="BR121" s="5"/>
      <c r="BS121" s="16"/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7">
        <f t="shared" si="11"/>
        <v>131</v>
      </c>
      <c r="CG121" s="17">
        <f t="shared" si="12"/>
        <v>1369</v>
      </c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</row>
    <row r="122" spans="1:173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/>
      <c r="AH122" s="37"/>
      <c r="AI122" s="55"/>
      <c r="AJ122" s="54">
        <f>SUM(AJ110:AJ121)</f>
        <v>25</v>
      </c>
      <c r="AK122" s="37">
        <f>SUM(AK110:AK121)</f>
        <v>261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0</v>
      </c>
      <c r="AQ122" s="37">
        <f>SUM(AQ110:AQ121)</f>
        <v>0</v>
      </c>
      <c r="AR122" s="55"/>
      <c r="AS122" s="54">
        <f>SUM(AS110:AS121)</f>
        <v>694</v>
      </c>
      <c r="AT122" s="37">
        <f>SUM(AT110:AT121)</f>
        <v>6292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/>
      <c r="BR122" s="37"/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54">
        <f>SUM(BZ110:BZ121)</f>
        <v>0</v>
      </c>
      <c r="CA122" s="37">
        <f>SUM(CA110:CA121)</f>
        <v>0</v>
      </c>
      <c r="CB122" s="55"/>
      <c r="CC122" s="54">
        <f>SUM(CC110:CC121)</f>
        <v>0</v>
      </c>
      <c r="CD122" s="37">
        <f>SUM(CD110:CD121)</f>
        <v>0</v>
      </c>
      <c r="CE122" s="55"/>
      <c r="CF122" s="38">
        <f t="shared" si="11"/>
        <v>1411</v>
      </c>
      <c r="CG122" s="39">
        <f t="shared" si="12"/>
        <v>14839</v>
      </c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</row>
    <row r="123" spans="1:173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/>
      <c r="AH123" s="5"/>
      <c r="AI123" s="16"/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/>
      <c r="BR123" s="5"/>
      <c r="BS123" s="16"/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7">
        <f t="shared" si="11"/>
        <v>0</v>
      </c>
      <c r="CG123" s="17">
        <f t="shared" si="12"/>
        <v>0</v>
      </c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</row>
    <row r="124" spans="1:173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/>
      <c r="AH124" s="5"/>
      <c r="AI124" s="16"/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/>
      <c r="BR124" s="5"/>
      <c r="BS124" s="16"/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7">
        <f t="shared" si="11"/>
        <v>0</v>
      </c>
      <c r="CG124" s="17">
        <f t="shared" si="12"/>
        <v>1</v>
      </c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</row>
    <row r="125" spans="1:173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/>
      <c r="AH125" s="5"/>
      <c r="AI125" s="16"/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/>
      <c r="BR125" s="5"/>
      <c r="BS125" s="16"/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7">
        <f t="shared" si="11"/>
        <v>7</v>
      </c>
      <c r="CG125" s="17">
        <f t="shared" si="12"/>
        <v>124</v>
      </c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</row>
    <row r="126" spans="1:173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/>
      <c r="AH126" s="5"/>
      <c r="AI126" s="16"/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/>
      <c r="BR126" s="5"/>
      <c r="BS126" s="16"/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7">
        <f t="shared" si="11"/>
        <v>1</v>
      </c>
      <c r="CG126" s="17">
        <f t="shared" si="12"/>
        <v>1</v>
      </c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</row>
    <row r="127" spans="1:173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/>
      <c r="AH127" s="5"/>
      <c r="AI127" s="16"/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/>
      <c r="BR127" s="5"/>
      <c r="BS127" s="16"/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7">
        <f t="shared" si="11"/>
        <v>0</v>
      </c>
      <c r="CG127" s="17">
        <f t="shared" si="12"/>
        <v>0</v>
      </c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</row>
    <row r="128" spans="1:173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/>
      <c r="AH128" s="5"/>
      <c r="AI128" s="16"/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/>
      <c r="BR128" s="5"/>
      <c r="BS128" s="16"/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7">
        <f t="shared" si="11"/>
        <v>3</v>
      </c>
      <c r="CG128" s="17">
        <f t="shared" si="12"/>
        <v>435</v>
      </c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</row>
    <row r="129" spans="1:173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/>
      <c r="AH129" s="5"/>
      <c r="AI129" s="16"/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/>
      <c r="BR129" s="5"/>
      <c r="BS129" s="16"/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7">
        <f t="shared" si="11"/>
        <v>0</v>
      </c>
      <c r="CG129" s="17">
        <f t="shared" si="12"/>
        <v>0</v>
      </c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</row>
    <row r="130" spans="1:173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/>
      <c r="AH130" s="5"/>
      <c r="AI130" s="16"/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/>
      <c r="BR130" s="5"/>
      <c r="BS130" s="16"/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7">
        <f t="shared" si="11"/>
        <v>2</v>
      </c>
      <c r="CG130" s="17">
        <f t="shared" si="12"/>
        <v>37.526000000000003</v>
      </c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</row>
    <row r="131" spans="1:173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/>
      <c r="AH131" s="5"/>
      <c r="AI131" s="16"/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/>
      <c r="BR131" s="5"/>
      <c r="BS131" s="16"/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7">
        <f t="shared" si="11"/>
        <v>14.48</v>
      </c>
      <c r="CG131" s="17">
        <f t="shared" si="12"/>
        <v>227.77</v>
      </c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</row>
    <row r="132" spans="1:173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/>
      <c r="AH132" s="5"/>
      <c r="AI132" s="16"/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0</v>
      </c>
      <c r="AT132" s="5">
        <v>0</v>
      </c>
      <c r="AU132" s="16">
        <v>0</v>
      </c>
      <c r="AV132" s="6">
        <v>30</v>
      </c>
      <c r="AW132" s="5">
        <v>162</v>
      </c>
      <c r="AX132" s="16">
        <f t="shared" ref="AX132" si="19">AW132/AV132*1000</f>
        <v>5400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/>
      <c r="BR132" s="5"/>
      <c r="BS132" s="16"/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7">
        <f t="shared" si="11"/>
        <v>32</v>
      </c>
      <c r="CG132" s="17">
        <f t="shared" si="12"/>
        <v>200.49</v>
      </c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</row>
    <row r="133" spans="1:173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/>
      <c r="AH133" s="5"/>
      <c r="AI133" s="16"/>
      <c r="AJ133" s="6">
        <v>3.05</v>
      </c>
      <c r="AK133" s="5">
        <v>1.08</v>
      </c>
      <c r="AL133" s="16">
        <f t="shared" ref="AL133" si="20">AK133/AJ133*1000</f>
        <v>354.09836065573774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/>
      <c r="BR133" s="5"/>
      <c r="BS133" s="16"/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7">
        <f t="shared" si="11"/>
        <v>5.05</v>
      </c>
      <c r="CG133" s="17">
        <f t="shared" si="12"/>
        <v>39.54</v>
      </c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</row>
    <row r="134" spans="1:173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/>
      <c r="AH134" s="5"/>
      <c r="AI134" s="16"/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/>
      <c r="BR134" s="5"/>
      <c r="BS134" s="16"/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7">
        <f t="shared" ref="CF134:CF165" si="21">SUM(CC134,BT134,BH134,BE134,AS134,AP134,AM134,AJ134,AD134,X134,R134,O134,L134,I134,C134,AA134+AV134+BZ134+BK134+F134+BW134+BB134+U134)</f>
        <v>0</v>
      </c>
      <c r="CG134" s="17">
        <f t="shared" ref="CG134:CG165" si="22">SUM(CD134,BU134,BI134,BF134,AT134,AQ134,AN134,AK134,AE134,Y134,S134,P134,M134,J134,D134,AB134+AW134+CA134+BL134+G134+BX134+BC134+V134)</f>
        <v>0</v>
      </c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</row>
    <row r="135" spans="1:173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/>
      <c r="AH135" s="37"/>
      <c r="AI135" s="55"/>
      <c r="AJ135" s="54">
        <f>SUM(AJ123:AJ134)</f>
        <v>3.05</v>
      </c>
      <c r="AK135" s="37">
        <f>SUM(AK123:AK134)</f>
        <v>1.08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0</v>
      </c>
      <c r="AT135" s="37">
        <f>SUM(AT123:AT134)</f>
        <v>0</v>
      </c>
      <c r="AU135" s="55"/>
      <c r="AV135" s="54">
        <f>SUM(AV123:AV134)</f>
        <v>30</v>
      </c>
      <c r="AW135" s="37">
        <f>SUM(AW123:AW134)</f>
        <v>162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/>
      <c r="BR135" s="37"/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54">
        <f>SUM(BZ123:BZ134)</f>
        <v>0</v>
      </c>
      <c r="CA135" s="37">
        <f>SUM(CA123:CA134)</f>
        <v>0</v>
      </c>
      <c r="CB135" s="55"/>
      <c r="CC135" s="54">
        <f>SUM(CC123:CC134)</f>
        <v>0</v>
      </c>
      <c r="CD135" s="37">
        <f>SUM(CD123:CD134)</f>
        <v>0</v>
      </c>
      <c r="CE135" s="55"/>
      <c r="CF135" s="38">
        <f t="shared" si="21"/>
        <v>64.53</v>
      </c>
      <c r="CG135" s="39">
        <f t="shared" si="22"/>
        <v>1066.326</v>
      </c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</row>
    <row r="136" spans="1:173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/>
      <c r="AH136" s="5"/>
      <c r="AI136" s="16"/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/>
      <c r="BR136" s="5"/>
      <c r="BS136" s="16"/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7">
        <f t="shared" si="21"/>
        <v>2.6</v>
      </c>
      <c r="CG136" s="17">
        <f t="shared" si="22"/>
        <v>42.74</v>
      </c>
    </row>
    <row r="137" spans="1:173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/>
      <c r="AH137" s="5"/>
      <c r="AI137" s="16"/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/>
      <c r="BR137" s="5"/>
      <c r="BS137" s="16"/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7">
        <f t="shared" si="21"/>
        <v>2.6</v>
      </c>
      <c r="CG137" s="17">
        <f t="shared" si="22"/>
        <v>43.78</v>
      </c>
    </row>
    <row r="138" spans="1:173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/>
      <c r="AH138" s="5"/>
      <c r="AI138" s="16"/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/>
      <c r="BR138" s="5"/>
      <c r="BS138" s="16"/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7">
        <f t="shared" si="21"/>
        <v>0</v>
      </c>
      <c r="CG138" s="17">
        <f t="shared" si="22"/>
        <v>0</v>
      </c>
    </row>
    <row r="139" spans="1:173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/>
      <c r="AH139" s="5"/>
      <c r="AI139" s="16"/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/>
      <c r="BR139" s="5"/>
      <c r="BS139" s="16"/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197.34200000000001</v>
      </c>
      <c r="CA139" s="5">
        <v>1220.56</v>
      </c>
      <c r="CB139" s="16">
        <f t="shared" ref="CB139:CB143" si="24">CA139/BZ139*1000</f>
        <v>6184.9986318168449</v>
      </c>
      <c r="CC139" s="6">
        <v>0</v>
      </c>
      <c r="CD139" s="5">
        <v>0</v>
      </c>
      <c r="CE139" s="16">
        <v>0</v>
      </c>
      <c r="CF139" s="7">
        <f t="shared" si="21"/>
        <v>203.44200000000001</v>
      </c>
      <c r="CG139" s="17">
        <f t="shared" si="22"/>
        <v>1324.3</v>
      </c>
    </row>
    <row r="140" spans="1:173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/>
      <c r="AH140" s="5"/>
      <c r="AI140" s="16"/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0</v>
      </c>
      <c r="AT140" s="5">
        <v>0</v>
      </c>
      <c r="AU140" s="16">
        <v>0</v>
      </c>
      <c r="AV140" s="6">
        <v>169</v>
      </c>
      <c r="AW140" s="5">
        <v>912.6</v>
      </c>
      <c r="AX140" s="16">
        <f t="shared" ref="AX140:AX145" si="25">AW140/AV140*1000</f>
        <v>5400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/>
      <c r="BR140" s="5"/>
      <c r="BS140" s="16"/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230.22399999999999</v>
      </c>
      <c r="CA140" s="5">
        <v>1452.25</v>
      </c>
      <c r="CB140" s="16">
        <f t="shared" si="24"/>
        <v>6307.9870039613597</v>
      </c>
      <c r="CC140" s="6">
        <v>0</v>
      </c>
      <c r="CD140" s="5">
        <v>0</v>
      </c>
      <c r="CE140" s="16">
        <v>0</v>
      </c>
      <c r="CF140" s="7">
        <f t="shared" si="21"/>
        <v>406.22399999999999</v>
      </c>
      <c r="CG140" s="17">
        <f t="shared" si="22"/>
        <v>2487.31</v>
      </c>
    </row>
    <row r="141" spans="1:173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/>
      <c r="AH141" s="5"/>
      <c r="AI141" s="16"/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v>0</v>
      </c>
      <c r="AV141" s="6">
        <v>531</v>
      </c>
      <c r="AW141" s="5">
        <v>2937.6</v>
      </c>
      <c r="AX141" s="16">
        <f t="shared" si="25"/>
        <v>5532.2033898305081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/>
      <c r="BR141" s="5"/>
      <c r="BS141" s="16"/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279.65199999999999</v>
      </c>
      <c r="CA141" s="5">
        <v>1869.41</v>
      </c>
      <c r="CB141" s="16">
        <f t="shared" si="24"/>
        <v>6684.772502967975</v>
      </c>
      <c r="CC141" s="6">
        <v>0</v>
      </c>
      <c r="CD141" s="5">
        <v>0</v>
      </c>
      <c r="CE141" s="16">
        <v>0</v>
      </c>
      <c r="CF141" s="7">
        <f t="shared" si="21"/>
        <v>949.25200000000007</v>
      </c>
      <c r="CG141" s="17">
        <f t="shared" si="22"/>
        <v>5257.45</v>
      </c>
    </row>
    <row r="142" spans="1:173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/>
      <c r="AH142" s="5"/>
      <c r="AI142" s="16"/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v>0</v>
      </c>
      <c r="AV142" s="6">
        <v>679</v>
      </c>
      <c r="AW142" s="5">
        <v>3666.6</v>
      </c>
      <c r="AX142" s="16">
        <f t="shared" si="25"/>
        <v>5399.9999999999991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/>
      <c r="BR142" s="5"/>
      <c r="BS142" s="16"/>
      <c r="BT142" s="6">
        <v>0</v>
      </c>
      <c r="BU142" s="5">
        <v>0</v>
      </c>
      <c r="BV142" s="16">
        <v>0</v>
      </c>
      <c r="BW142" s="6">
        <v>34</v>
      </c>
      <c r="BX142" s="5">
        <v>183.6</v>
      </c>
      <c r="BY142" s="16">
        <f t="shared" ref="BY142" si="27">BX142/BW142*1000</f>
        <v>5399.9999999999991</v>
      </c>
      <c r="BZ142" s="6">
        <v>180</v>
      </c>
      <c r="CA142" s="5">
        <v>1221.6099999999999</v>
      </c>
      <c r="CB142" s="16">
        <f t="shared" si="24"/>
        <v>6786.7222222222217</v>
      </c>
      <c r="CC142" s="6">
        <v>0</v>
      </c>
      <c r="CD142" s="5">
        <v>0</v>
      </c>
      <c r="CE142" s="16">
        <v>0</v>
      </c>
      <c r="CF142" s="7">
        <f t="shared" si="21"/>
        <v>896.52700000000004</v>
      </c>
      <c r="CG142" s="17">
        <f t="shared" si="22"/>
        <v>5129.6500000000005</v>
      </c>
    </row>
    <row r="143" spans="1:173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/>
      <c r="AH143" s="5"/>
      <c r="AI143" s="16"/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v>0</v>
      </c>
      <c r="AV143" s="6">
        <v>510</v>
      </c>
      <c r="AW143" s="5">
        <v>2754</v>
      </c>
      <c r="AX143" s="16">
        <f t="shared" si="25"/>
        <v>5400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/>
      <c r="BR143" s="5"/>
      <c r="BS143" s="16"/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120</v>
      </c>
      <c r="CA143" s="5">
        <v>809.34</v>
      </c>
      <c r="CB143" s="16">
        <f t="shared" si="24"/>
        <v>6744.5</v>
      </c>
      <c r="CC143" s="6">
        <v>0</v>
      </c>
      <c r="CD143" s="5">
        <v>0</v>
      </c>
      <c r="CE143" s="16">
        <v>0</v>
      </c>
      <c r="CF143" s="7">
        <f t="shared" si="21"/>
        <v>734.6</v>
      </c>
      <c r="CG143" s="17">
        <f t="shared" si="22"/>
        <v>3912.21</v>
      </c>
    </row>
    <row r="144" spans="1:173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/>
      <c r="AH144" s="5"/>
      <c r="AI144" s="16"/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v>0</v>
      </c>
      <c r="AV144" s="6">
        <v>102</v>
      </c>
      <c r="AW144" s="5">
        <v>550.79999999999995</v>
      </c>
      <c r="AX144" s="16">
        <f t="shared" si="25"/>
        <v>5399.9999999999991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/>
      <c r="BR144" s="5"/>
      <c r="BS144" s="16"/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7">
        <f t="shared" si="21"/>
        <v>102</v>
      </c>
      <c r="CG144" s="17">
        <f t="shared" si="22"/>
        <v>550.79999999999995</v>
      </c>
    </row>
    <row r="145" spans="1:85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/>
      <c r="AH145" s="5"/>
      <c r="AI145" s="16"/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v>0</v>
      </c>
      <c r="AV145" s="6">
        <v>34</v>
      </c>
      <c r="AW145" s="5">
        <v>183.6</v>
      </c>
      <c r="AX145" s="16">
        <f t="shared" si="25"/>
        <v>5399.9999999999991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/>
      <c r="BR145" s="5"/>
      <c r="BS145" s="16"/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7">
        <f t="shared" si="21"/>
        <v>36.621000000000002</v>
      </c>
      <c r="CG145" s="17">
        <f t="shared" si="22"/>
        <v>227.25</v>
      </c>
    </row>
    <row r="146" spans="1:85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/>
      <c r="AH146" s="5"/>
      <c r="AI146" s="16"/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/>
      <c r="BR146" s="5"/>
      <c r="BS146" s="16"/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0</v>
      </c>
      <c r="CA146" s="5">
        <v>0</v>
      </c>
      <c r="CB146" s="16">
        <v>0</v>
      </c>
      <c r="CC146" s="6">
        <v>0</v>
      </c>
      <c r="CD146" s="5">
        <v>0</v>
      </c>
      <c r="CE146" s="16">
        <v>0</v>
      </c>
      <c r="CF146" s="7">
        <f t="shared" si="21"/>
        <v>2.625</v>
      </c>
      <c r="CG146" s="17">
        <f t="shared" si="22"/>
        <v>45.04</v>
      </c>
    </row>
    <row r="147" spans="1:85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/>
      <c r="AH147" s="5"/>
      <c r="AI147" s="16"/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/>
      <c r="BR147" s="5"/>
      <c r="BS147" s="16"/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7">
        <f t="shared" si="21"/>
        <v>0</v>
      </c>
      <c r="CG147" s="17">
        <f t="shared" si="22"/>
        <v>0</v>
      </c>
    </row>
    <row r="148" spans="1:85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/>
      <c r="AH148" s="37"/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0</v>
      </c>
      <c r="AT148" s="37">
        <f>SUM(AT136:AT147)</f>
        <v>0</v>
      </c>
      <c r="AU148" s="55"/>
      <c r="AV148" s="54">
        <f>SUM(AV136:AV147)</f>
        <v>2025</v>
      </c>
      <c r="AW148" s="37">
        <f>SUM(AW136:AW147)</f>
        <v>11005.199999999999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/>
      <c r="BR148" s="37"/>
      <c r="BS148" s="55"/>
      <c r="BT148" s="54">
        <f>SUM(BT136:BT147)</f>
        <v>0</v>
      </c>
      <c r="BU148" s="37">
        <f>SUM(BU136:BU147)</f>
        <v>0</v>
      </c>
      <c r="BV148" s="55"/>
      <c r="BW148" s="54">
        <f>SUM(BW136:BW147)</f>
        <v>34</v>
      </c>
      <c r="BX148" s="37">
        <f>SUM(BX136:BX147)</f>
        <v>183.6</v>
      </c>
      <c r="BY148" s="55"/>
      <c r="BZ148" s="54">
        <f>SUM(BZ136:BZ147)</f>
        <v>1007.2180000000001</v>
      </c>
      <c r="CA148" s="37">
        <f>SUM(CA136:CA147)</f>
        <v>6573.17</v>
      </c>
      <c r="CB148" s="55"/>
      <c r="CC148" s="54">
        <f>SUM(CC136:CC147)</f>
        <v>0</v>
      </c>
      <c r="CD148" s="37">
        <f>SUM(CD136:CD147)</f>
        <v>0</v>
      </c>
      <c r="CE148" s="55"/>
      <c r="CF148" s="38">
        <f t="shared" si="21"/>
        <v>3336.491</v>
      </c>
      <c r="CG148" s="39">
        <f t="shared" si="22"/>
        <v>19020.529999999995</v>
      </c>
    </row>
    <row r="149" spans="1:85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/>
      <c r="AH149" s="5"/>
      <c r="AI149" s="16"/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/>
      <c r="BR149" s="5"/>
      <c r="BS149" s="16"/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0</v>
      </c>
      <c r="CA149" s="5">
        <v>0</v>
      </c>
      <c r="CB149" s="16">
        <v>0</v>
      </c>
      <c r="CC149" s="6">
        <v>0</v>
      </c>
      <c r="CD149" s="5">
        <v>0</v>
      </c>
      <c r="CE149" s="16">
        <v>0</v>
      </c>
      <c r="CF149" s="7">
        <f t="shared" si="21"/>
        <v>5.2110000000000003</v>
      </c>
      <c r="CG149" s="17">
        <f t="shared" si="22"/>
        <v>92.990000000000009</v>
      </c>
    </row>
    <row r="150" spans="1:85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/>
      <c r="AH150" s="5"/>
      <c r="AI150" s="16"/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/>
      <c r="BR150" s="5"/>
      <c r="BS150" s="16"/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0</v>
      </c>
      <c r="CA150" s="5">
        <v>0</v>
      </c>
      <c r="CB150" s="16">
        <v>0</v>
      </c>
      <c r="CC150" s="6">
        <v>0</v>
      </c>
      <c r="CD150" s="5">
        <v>0</v>
      </c>
      <c r="CE150" s="16">
        <v>0</v>
      </c>
      <c r="CF150" s="7">
        <f t="shared" si="21"/>
        <v>0</v>
      </c>
      <c r="CG150" s="17">
        <f t="shared" si="22"/>
        <v>0</v>
      </c>
    </row>
    <row r="151" spans="1:85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/>
      <c r="AH151" s="5"/>
      <c r="AI151" s="16"/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/>
      <c r="BR151" s="5"/>
      <c r="BS151" s="16"/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5</v>
      </c>
      <c r="CA151" s="5">
        <v>2.35</v>
      </c>
      <c r="CB151" s="16">
        <f t="shared" ref="CB151:CB157" si="30">CA151/BZ151*1000</f>
        <v>470.00000000000006</v>
      </c>
      <c r="CC151" s="6">
        <v>0</v>
      </c>
      <c r="CD151" s="5">
        <v>0</v>
      </c>
      <c r="CE151" s="16">
        <v>0</v>
      </c>
      <c r="CF151" s="7">
        <f t="shared" si="21"/>
        <v>5</v>
      </c>
      <c r="CG151" s="17">
        <f t="shared" si="22"/>
        <v>2.35</v>
      </c>
    </row>
    <row r="152" spans="1:85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/>
      <c r="AH152" s="5"/>
      <c r="AI152" s="16"/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/>
      <c r="BR152" s="5"/>
      <c r="BS152" s="16"/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63.356000000000002</v>
      </c>
      <c r="CA152" s="5">
        <v>719.42</v>
      </c>
      <c r="CB152" s="16">
        <f t="shared" si="30"/>
        <v>11355.199191868172</v>
      </c>
      <c r="CC152" s="6">
        <v>0</v>
      </c>
      <c r="CD152" s="5">
        <v>0</v>
      </c>
      <c r="CE152" s="16">
        <v>0</v>
      </c>
      <c r="CF152" s="7">
        <f t="shared" si="21"/>
        <v>63.356000000000002</v>
      </c>
      <c r="CG152" s="17">
        <f t="shared" si="22"/>
        <v>719.42</v>
      </c>
    </row>
    <row r="153" spans="1:85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/>
      <c r="AH153" s="5"/>
      <c r="AI153" s="16"/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v>0</v>
      </c>
      <c r="AV153" s="6">
        <v>136</v>
      </c>
      <c r="AW153" s="5">
        <v>734.4</v>
      </c>
      <c r="AX153" s="16">
        <f t="shared" ref="AX153:AX157" si="31">AW153/AV153*1000</f>
        <v>5399.9999999999991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3.5</v>
      </c>
      <c r="BF153" s="5">
        <v>4.4000000000000004</v>
      </c>
      <c r="BG153" s="16">
        <f t="shared" ref="BG153" si="32">BF153/BE153*1000</f>
        <v>1257.1428571428573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/>
      <c r="BR153" s="5"/>
      <c r="BS153" s="16"/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115.71</v>
      </c>
      <c r="CA153" s="5">
        <v>1313.55</v>
      </c>
      <c r="CB153" s="16">
        <f t="shared" si="30"/>
        <v>11352.087114337568</v>
      </c>
      <c r="CC153" s="6">
        <v>0</v>
      </c>
      <c r="CD153" s="5">
        <v>0</v>
      </c>
      <c r="CE153" s="16">
        <v>0</v>
      </c>
      <c r="CF153" s="7">
        <f t="shared" si="21"/>
        <v>260.20999999999998</v>
      </c>
      <c r="CG153" s="17">
        <f t="shared" si="22"/>
        <v>2157.3199999999997</v>
      </c>
    </row>
    <row r="154" spans="1:85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/>
      <c r="AH154" s="5"/>
      <c r="AI154" s="16"/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v>0</v>
      </c>
      <c r="AV154" s="6">
        <v>457</v>
      </c>
      <c r="AW154" s="5">
        <v>2503.1999999999998</v>
      </c>
      <c r="AX154" s="16">
        <f t="shared" si="31"/>
        <v>5477.4617067833697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/>
      <c r="BR154" s="5"/>
      <c r="BS154" s="16"/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46.69</v>
      </c>
      <c r="CA154" s="5">
        <v>534.36</v>
      </c>
      <c r="CB154" s="16">
        <f t="shared" si="30"/>
        <v>11444.849004069396</v>
      </c>
      <c r="CC154" s="6">
        <v>0</v>
      </c>
      <c r="CD154" s="5">
        <v>0</v>
      </c>
      <c r="CE154" s="16">
        <v>0</v>
      </c>
      <c r="CF154" s="7">
        <f t="shared" si="21"/>
        <v>503.69</v>
      </c>
      <c r="CG154" s="17">
        <f t="shared" si="22"/>
        <v>3037.56</v>
      </c>
    </row>
    <row r="155" spans="1:85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/>
      <c r="AH155" s="5"/>
      <c r="AI155" s="16"/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v>0</v>
      </c>
      <c r="AV155" s="6">
        <v>68</v>
      </c>
      <c r="AW155" s="5">
        <v>367.2</v>
      </c>
      <c r="AX155" s="16">
        <f t="shared" si="31"/>
        <v>5399.9999999999991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/>
      <c r="BR155" s="5"/>
      <c r="BS155" s="16"/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17.539000000000001</v>
      </c>
      <c r="CA155" s="5">
        <v>206.1</v>
      </c>
      <c r="CB155" s="16">
        <f t="shared" si="30"/>
        <v>11750.955014539026</v>
      </c>
      <c r="CC155" s="6">
        <v>0</v>
      </c>
      <c r="CD155" s="5">
        <v>0</v>
      </c>
      <c r="CE155" s="16">
        <v>0</v>
      </c>
      <c r="CF155" s="7">
        <f t="shared" si="21"/>
        <v>85.539000000000001</v>
      </c>
      <c r="CG155" s="17">
        <f t="shared" si="22"/>
        <v>573.29999999999995</v>
      </c>
    </row>
    <row r="156" spans="1:85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/>
      <c r="AH156" s="5"/>
      <c r="AI156" s="16"/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v>0</v>
      </c>
      <c r="AV156" s="6">
        <v>30</v>
      </c>
      <c r="AW156" s="5">
        <v>80</v>
      </c>
      <c r="AX156" s="16">
        <f t="shared" si="31"/>
        <v>2666.6666666666665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/>
      <c r="BR156" s="5"/>
      <c r="BS156" s="16"/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32.299999999999997</v>
      </c>
      <c r="CA156" s="5">
        <v>386.93</v>
      </c>
      <c r="CB156" s="16">
        <f t="shared" si="30"/>
        <v>11979.256965944274</v>
      </c>
      <c r="CC156" s="6">
        <v>0</v>
      </c>
      <c r="CD156" s="5">
        <v>0</v>
      </c>
      <c r="CE156" s="16">
        <v>0</v>
      </c>
      <c r="CF156" s="7">
        <f t="shared" si="21"/>
        <v>76.3</v>
      </c>
      <c r="CG156" s="17">
        <f t="shared" si="22"/>
        <v>780.43000000000006</v>
      </c>
    </row>
    <row r="157" spans="1:85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/>
      <c r="AH157" s="5"/>
      <c r="AI157" s="16"/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0</v>
      </c>
      <c r="AT157" s="5">
        <v>0</v>
      </c>
      <c r="AU157" s="16">
        <v>0</v>
      </c>
      <c r="AV157" s="6">
        <v>98</v>
      </c>
      <c r="AW157" s="5">
        <v>343.6</v>
      </c>
      <c r="AX157" s="16">
        <f t="shared" si="31"/>
        <v>3506.1224489795923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/>
      <c r="BR157" s="5"/>
      <c r="BS157" s="16"/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25</v>
      </c>
      <c r="CA157" s="5">
        <v>265</v>
      </c>
      <c r="CB157" s="16">
        <f t="shared" si="30"/>
        <v>10600</v>
      </c>
      <c r="CC157" s="6">
        <v>0</v>
      </c>
      <c r="CD157" s="5">
        <v>0</v>
      </c>
      <c r="CE157" s="16">
        <v>0</v>
      </c>
      <c r="CF157" s="7">
        <f t="shared" si="21"/>
        <v>123</v>
      </c>
      <c r="CG157" s="17">
        <f t="shared" si="22"/>
        <v>608.6</v>
      </c>
    </row>
    <row r="158" spans="1:85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/>
      <c r="AH158" s="5"/>
      <c r="AI158" s="16"/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/>
      <c r="BR158" s="5"/>
      <c r="BS158" s="16"/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7">
        <f t="shared" si="21"/>
        <v>17</v>
      </c>
      <c r="CG158" s="17">
        <f t="shared" si="22"/>
        <v>397.24</v>
      </c>
    </row>
    <row r="159" spans="1:85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/>
      <c r="AH159" s="5"/>
      <c r="AI159" s="16"/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/>
      <c r="BR159" s="5"/>
      <c r="BS159" s="16"/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7">
        <f t="shared" si="21"/>
        <v>30.14</v>
      </c>
      <c r="CG159" s="17">
        <f t="shared" si="22"/>
        <v>340.57</v>
      </c>
    </row>
    <row r="160" spans="1:85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/>
      <c r="AH160" s="5"/>
      <c r="AI160" s="16"/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/>
      <c r="BR160" s="5"/>
      <c r="BS160" s="16"/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7">
        <f t="shared" si="21"/>
        <v>225</v>
      </c>
      <c r="CG160" s="17">
        <f t="shared" si="22"/>
        <v>2718.15</v>
      </c>
    </row>
    <row r="161" spans="1:85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/>
      <c r="AH161" s="37"/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0</v>
      </c>
      <c r="AT161" s="37">
        <f>SUM(AT149:AT160)</f>
        <v>0</v>
      </c>
      <c r="AU161" s="55"/>
      <c r="AV161" s="54">
        <f>SUM(AV149:AV160)</f>
        <v>789</v>
      </c>
      <c r="AW161" s="37">
        <f>SUM(AW149:AW160)</f>
        <v>4028.3999999999996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0</v>
      </c>
      <c r="BC161" s="37">
        <f>SUM(BC149:BC160)</f>
        <v>0</v>
      </c>
      <c r="BD161" s="55"/>
      <c r="BE161" s="54">
        <f>SUM(BE149:BE160)</f>
        <v>3.5</v>
      </c>
      <c r="BF161" s="37">
        <f>SUM(BF149:BF160)</f>
        <v>4.4000000000000004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/>
      <c r="BR161" s="37"/>
      <c r="BS161" s="55"/>
      <c r="BT161" s="54">
        <f>SUM(BT149:BT160)</f>
        <v>0</v>
      </c>
      <c r="BU161" s="37">
        <f>SUM(BU149:BU160)</f>
        <v>0</v>
      </c>
      <c r="BV161" s="55"/>
      <c r="BW161" s="54">
        <f>SUM(BW149:BW160)</f>
        <v>0</v>
      </c>
      <c r="BX161" s="37">
        <f>SUM(BX149:BX160)</f>
        <v>0</v>
      </c>
      <c r="BY161" s="55"/>
      <c r="BZ161" s="54">
        <f>SUM(BZ149:BZ160)</f>
        <v>305.59499999999997</v>
      </c>
      <c r="CA161" s="37">
        <f>SUM(CA149:CA160)</f>
        <v>3427.7099999999996</v>
      </c>
      <c r="CB161" s="55"/>
      <c r="CC161" s="54">
        <f>SUM(CC149:CC160)</f>
        <v>0</v>
      </c>
      <c r="CD161" s="37">
        <f>SUM(CD149:CD160)</f>
        <v>0</v>
      </c>
      <c r="CE161" s="55"/>
      <c r="CF161" s="38">
        <f t="shared" si="21"/>
        <v>1394.4459999999999</v>
      </c>
      <c r="CG161" s="39">
        <f t="shared" si="22"/>
        <v>11427.929999999998</v>
      </c>
    </row>
    <row r="162" spans="1:85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/>
      <c r="AH162" s="5"/>
      <c r="AI162" s="16"/>
      <c r="AJ162" s="6">
        <v>0.72</v>
      </c>
      <c r="AK162" s="5">
        <v>0.21</v>
      </c>
      <c r="AL162" s="16">
        <f t="shared" ref="AL162:AL173" si="36">AK162/AJ162*1000</f>
        <v>291.66666666666669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/>
      <c r="BR162" s="5"/>
      <c r="BS162" s="16"/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7">
        <f t="shared" si="21"/>
        <v>72.12</v>
      </c>
      <c r="CG162" s="17">
        <f t="shared" si="22"/>
        <v>2398.77</v>
      </c>
    </row>
    <row r="163" spans="1:85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/>
      <c r="AH163" s="5"/>
      <c r="AI163" s="16"/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/>
      <c r="BR163" s="5"/>
      <c r="BS163" s="16"/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7">
        <f t="shared" si="21"/>
        <v>54.8</v>
      </c>
      <c r="CG163" s="17">
        <f t="shared" si="22"/>
        <v>632.19000000000005</v>
      </c>
    </row>
    <row r="164" spans="1:85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/>
      <c r="AH164" s="5"/>
      <c r="AI164" s="16"/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/>
      <c r="BR164" s="5"/>
      <c r="BS164" s="16"/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7">
        <f t="shared" si="21"/>
        <v>307.8</v>
      </c>
      <c r="CG164" s="17">
        <f t="shared" si="22"/>
        <v>4066.28</v>
      </c>
    </row>
    <row r="165" spans="1:85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/>
      <c r="AH165" s="5"/>
      <c r="AI165" s="16"/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v>0</v>
      </c>
      <c r="AV165" s="6">
        <v>132</v>
      </c>
      <c r="AW165" s="5">
        <v>715.8</v>
      </c>
      <c r="AX165" s="16">
        <f t="shared" ref="AX165:AX170" si="37">AW165/AV165*1000</f>
        <v>5422.7272727272721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/>
      <c r="BR165" s="5"/>
      <c r="BS165" s="16"/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7">
        <f t="shared" si="21"/>
        <v>492</v>
      </c>
      <c r="CG165" s="17">
        <f t="shared" si="22"/>
        <v>5391.6900000000005</v>
      </c>
    </row>
    <row r="166" spans="1:85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/>
      <c r="AH166" s="5"/>
      <c r="AI166" s="16"/>
      <c r="AJ166" s="6">
        <v>3.8</v>
      </c>
      <c r="AK166" s="5">
        <v>2.02</v>
      </c>
      <c r="AL166" s="16">
        <f t="shared" si="36"/>
        <v>531.57894736842104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v>0</v>
      </c>
      <c r="AV166" s="6">
        <v>60</v>
      </c>
      <c r="AW166" s="5">
        <v>288.60000000000002</v>
      </c>
      <c r="AX166" s="16">
        <f t="shared" si="37"/>
        <v>4810.0000000000009</v>
      </c>
      <c r="AY166" s="6">
        <v>0</v>
      </c>
      <c r="AZ166" s="5">
        <v>0</v>
      </c>
      <c r="BA166" s="16">
        <v>0</v>
      </c>
      <c r="BB166" s="6">
        <v>2E-3</v>
      </c>
      <c r="BC166" s="5">
        <v>0.02</v>
      </c>
      <c r="BD166" s="16">
        <f t="shared" ref="BD166" si="38">BC166/BB166*1000</f>
        <v>10000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/>
      <c r="BR166" s="5"/>
      <c r="BS166" s="16"/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23.814</v>
      </c>
      <c r="CA166" s="5">
        <v>306.29000000000002</v>
      </c>
      <c r="CB166" s="16">
        <f t="shared" ref="CB166:CB169" si="39">CA166/BZ166*1000</f>
        <v>12861.761988746117</v>
      </c>
      <c r="CC166" s="6">
        <v>0</v>
      </c>
      <c r="CD166" s="5">
        <v>0</v>
      </c>
      <c r="CE166" s="16">
        <v>0</v>
      </c>
      <c r="CF166" s="7">
        <f t="shared" ref="CF166:CF187" si="40">SUM(CC166,BT166,BH166,BE166,AS166,AP166,AM166,AJ166,AD166,X166,R166,O166,L166,I166,C166,AA166+AV166+BZ166+BK166+F166+BW166+BB166+U166)</f>
        <v>125.61599999999999</v>
      </c>
      <c r="CG166" s="17">
        <f t="shared" ref="CG166:CG187" si="41">SUM(CD166,BU166,BI166,BF166,AT166,AQ166,AN166,AK166,AE166,Y166,S166,P166,M166,J166,D166,AB166+AW166+CA166+BL166+G166+BX166+BC166+V166)</f>
        <v>1105.1200000000001</v>
      </c>
    </row>
    <row r="167" spans="1:85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/>
      <c r="AH167" s="5"/>
      <c r="AI167" s="16"/>
      <c r="AJ167" s="6">
        <v>4.9800000000000004</v>
      </c>
      <c r="AK167" s="5">
        <v>1.57</v>
      </c>
      <c r="AL167" s="16">
        <f t="shared" si="36"/>
        <v>315.26104417670683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v>0</v>
      </c>
      <c r="AV167" s="6">
        <v>32</v>
      </c>
      <c r="AW167" s="5">
        <v>154</v>
      </c>
      <c r="AX167" s="16">
        <f t="shared" si="37"/>
        <v>4812.5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/>
      <c r="BR167" s="5"/>
      <c r="BS167" s="16"/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142.88399999999999</v>
      </c>
      <c r="CA167" s="5">
        <v>1908.74</v>
      </c>
      <c r="CB167" s="16">
        <f t="shared" si="39"/>
        <v>13358.668570308782</v>
      </c>
      <c r="CC167" s="6">
        <v>0</v>
      </c>
      <c r="CD167" s="5">
        <v>0</v>
      </c>
      <c r="CE167" s="16">
        <v>0</v>
      </c>
      <c r="CF167" s="7">
        <f t="shared" si="40"/>
        <v>236.86399999999998</v>
      </c>
      <c r="CG167" s="17">
        <f t="shared" si="41"/>
        <v>2857.81</v>
      </c>
    </row>
    <row r="168" spans="1:85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/>
      <c r="AH168" s="5"/>
      <c r="AI168" s="16"/>
      <c r="AJ168" s="6">
        <v>4</v>
      </c>
      <c r="AK168" s="5">
        <v>4.4000000000000004</v>
      </c>
      <c r="AL168" s="16">
        <f t="shared" si="36"/>
        <v>1100</v>
      </c>
      <c r="AM168" s="6">
        <v>0</v>
      </c>
      <c r="AN168" s="5">
        <v>0</v>
      </c>
      <c r="AO168" s="16">
        <v>0</v>
      </c>
      <c r="AP168" s="6">
        <v>0</v>
      </c>
      <c r="AQ168" s="5">
        <v>0</v>
      </c>
      <c r="AR168" s="16">
        <v>0</v>
      </c>
      <c r="AS168" s="6">
        <v>30</v>
      </c>
      <c r="AT168" s="5">
        <v>425.49</v>
      </c>
      <c r="AU168" s="16">
        <f t="shared" ref="AU168:AU169" si="42">AT168/AS168*1000</f>
        <v>14183</v>
      </c>
      <c r="AV168" s="6">
        <v>68</v>
      </c>
      <c r="AW168" s="5">
        <v>36.380000000000003</v>
      </c>
      <c r="AX168" s="16">
        <f t="shared" si="37"/>
        <v>535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/>
      <c r="BR168" s="5"/>
      <c r="BS168" s="16"/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7">
        <f t="shared" si="40"/>
        <v>102</v>
      </c>
      <c r="CG168" s="17">
        <f t="shared" si="41"/>
        <v>466.27</v>
      </c>
    </row>
    <row r="169" spans="1:85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/>
      <c r="AH169" s="5"/>
      <c r="AI169" s="16"/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0</v>
      </c>
      <c r="AQ169" s="5">
        <v>0</v>
      </c>
      <c r="AR169" s="16">
        <v>0</v>
      </c>
      <c r="AS169" s="6">
        <v>30</v>
      </c>
      <c r="AT169" s="5">
        <v>412.26</v>
      </c>
      <c r="AU169" s="16">
        <f t="shared" si="42"/>
        <v>13742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/>
      <c r="BR169" s="5"/>
      <c r="BS169" s="16"/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34</v>
      </c>
      <c r="CA169" s="5">
        <v>632.47</v>
      </c>
      <c r="CB169" s="16">
        <f t="shared" si="39"/>
        <v>18602.058823529413</v>
      </c>
      <c r="CC169" s="6">
        <v>0</v>
      </c>
      <c r="CD169" s="5">
        <v>0</v>
      </c>
      <c r="CE169" s="16">
        <v>0</v>
      </c>
      <c r="CF169" s="7">
        <f t="shared" si="40"/>
        <v>124</v>
      </c>
      <c r="CG169" s="17">
        <f t="shared" si="41"/>
        <v>2191.9</v>
      </c>
    </row>
    <row r="170" spans="1:85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/>
      <c r="AH170" s="5"/>
      <c r="AI170" s="16"/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v>0</v>
      </c>
      <c r="AV170" s="6">
        <v>59</v>
      </c>
      <c r="AW170" s="5">
        <v>16.45</v>
      </c>
      <c r="AX170" s="16">
        <f t="shared" si="37"/>
        <v>278.81355932203388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/>
      <c r="BR170" s="5"/>
      <c r="BS170" s="16"/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7">
        <f t="shared" si="40"/>
        <v>103</v>
      </c>
      <c r="CG170" s="17">
        <f t="shared" si="41"/>
        <v>845.67000000000007</v>
      </c>
    </row>
    <row r="171" spans="1:85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/>
      <c r="AH171" s="5"/>
      <c r="AI171" s="16"/>
      <c r="AJ171" s="6">
        <v>24.55</v>
      </c>
      <c r="AK171" s="5">
        <v>15.35</v>
      </c>
      <c r="AL171" s="16">
        <f t="shared" si="36"/>
        <v>625.25458248472501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/>
      <c r="BR171" s="5"/>
      <c r="BS171" s="16"/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7">
        <f t="shared" si="40"/>
        <v>40.549999999999997</v>
      </c>
      <c r="CG171" s="17">
        <f t="shared" si="41"/>
        <v>1852.27</v>
      </c>
    </row>
    <row r="172" spans="1:85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/>
      <c r="AH172" s="5"/>
      <c r="AI172" s="16"/>
      <c r="AJ172" s="6">
        <v>18.855</v>
      </c>
      <c r="AK172" s="5">
        <v>6.76</v>
      </c>
      <c r="AL172" s="16">
        <f t="shared" si="36"/>
        <v>358.52559002916996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/>
      <c r="BR172" s="5"/>
      <c r="BS172" s="16"/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7">
        <f t="shared" si="40"/>
        <v>45.930999999999997</v>
      </c>
      <c r="CG172" s="17">
        <f t="shared" si="41"/>
        <v>568.25</v>
      </c>
    </row>
    <row r="173" spans="1:85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/>
      <c r="AH173" s="5"/>
      <c r="AI173" s="16"/>
      <c r="AJ173" s="6">
        <v>28.68</v>
      </c>
      <c r="AK173" s="5">
        <v>20.6</v>
      </c>
      <c r="AL173" s="16">
        <f t="shared" si="36"/>
        <v>718.27057182705721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/>
      <c r="BR173" s="5"/>
      <c r="BS173" s="16"/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7">
        <f t="shared" si="40"/>
        <v>897.68</v>
      </c>
      <c r="CG173" s="17">
        <f t="shared" si="41"/>
        <v>10926.76</v>
      </c>
    </row>
    <row r="174" spans="1:85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/>
      <c r="AH174" s="37"/>
      <c r="AI174" s="55"/>
      <c r="AJ174" s="54">
        <f>SUM(AJ162:AJ173)</f>
        <v>85.585000000000008</v>
      </c>
      <c r="AK174" s="37">
        <f>SUM(AK162:AK173)</f>
        <v>50.91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0</v>
      </c>
      <c r="AQ174" s="37">
        <f>SUM(AQ162:AQ173)</f>
        <v>0</v>
      </c>
      <c r="AR174" s="55"/>
      <c r="AS174" s="54">
        <f>SUM(AS162:AS173)</f>
        <v>60</v>
      </c>
      <c r="AT174" s="37">
        <f>SUM(AT162:AT173)</f>
        <v>837.75</v>
      </c>
      <c r="AU174" s="55"/>
      <c r="AV174" s="54">
        <f>SUM(AV162:AV173)</f>
        <v>351</v>
      </c>
      <c r="AW174" s="37">
        <f>SUM(AW162:AW173)</f>
        <v>1211.2300000000002</v>
      </c>
      <c r="AX174" s="55"/>
      <c r="AY174" s="54">
        <f>SUM(AY162:AY173)</f>
        <v>0</v>
      </c>
      <c r="AZ174" s="37">
        <f>SUM(AZ162:AZ173)</f>
        <v>0</v>
      </c>
      <c r="BA174" s="55"/>
      <c r="BB174" s="54">
        <f>SUM(BB162:BB173)</f>
        <v>2E-3</v>
      </c>
      <c r="BC174" s="37">
        <f>SUM(BC162:BC173)</f>
        <v>0.02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/>
      <c r="BR174" s="37"/>
      <c r="BS174" s="55"/>
      <c r="BT174" s="54">
        <f>SUM(BT162:BT173)</f>
        <v>0</v>
      </c>
      <c r="BU174" s="37">
        <f>SUM(BU162:BU173)</f>
        <v>0</v>
      </c>
      <c r="BV174" s="55"/>
      <c r="BW174" s="54">
        <f>SUM(BW162:BW173)</f>
        <v>0</v>
      </c>
      <c r="BX174" s="37">
        <f>SUM(BX162:BX173)</f>
        <v>0</v>
      </c>
      <c r="BY174" s="55"/>
      <c r="BZ174" s="54">
        <f>SUM(BZ162:BZ173)</f>
        <v>200.69799999999998</v>
      </c>
      <c r="CA174" s="37">
        <f>SUM(CA162:CA173)</f>
        <v>2847.5</v>
      </c>
      <c r="CB174" s="55"/>
      <c r="CC174" s="54">
        <f>SUM(CC162:CC173)</f>
        <v>0</v>
      </c>
      <c r="CD174" s="37">
        <f>SUM(CD162:CD173)</f>
        <v>0</v>
      </c>
      <c r="CE174" s="55"/>
      <c r="CF174" s="38">
        <f t="shared" si="40"/>
        <v>2602.3609999999999</v>
      </c>
      <c r="CG174" s="39">
        <f t="shared" si="41"/>
        <v>33302.980000000003</v>
      </c>
    </row>
    <row r="175" spans="1:85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/>
      <c r="AH175" s="5"/>
      <c r="AI175" s="16"/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/>
      <c r="BR175" s="5"/>
      <c r="BS175" s="16"/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7">
        <f t="shared" si="40"/>
        <v>78</v>
      </c>
      <c r="CG175" s="17">
        <f t="shared" si="41"/>
        <v>1132.05</v>
      </c>
    </row>
    <row r="176" spans="1:85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/>
      <c r="AH176" s="5"/>
      <c r="AI176" s="16"/>
      <c r="AJ176" s="6">
        <v>4.41</v>
      </c>
      <c r="AK176" s="5">
        <v>2.33</v>
      </c>
      <c r="AL176" s="16">
        <f t="shared" ref="AL176:AL186" si="46">AK176/AJ176*1000</f>
        <v>528.34467120181409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/>
      <c r="BR176" s="5"/>
      <c r="BS176" s="16"/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7">
        <f t="shared" si="40"/>
        <v>159.892</v>
      </c>
      <c r="CG176" s="17">
        <f t="shared" si="41"/>
        <v>1771.2599999999998</v>
      </c>
    </row>
    <row r="177" spans="1:85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/>
      <c r="AH177" s="5"/>
      <c r="AI177" s="16"/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/>
      <c r="BR177" s="5"/>
      <c r="BS177" s="16"/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7">
        <f t="shared" si="40"/>
        <v>0</v>
      </c>
      <c r="CG177" s="17">
        <f t="shared" si="41"/>
        <v>0</v>
      </c>
    </row>
    <row r="178" spans="1:85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/>
      <c r="AH178" s="5"/>
      <c r="AI178" s="16"/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v>0</v>
      </c>
      <c r="AV178" s="6">
        <v>60</v>
      </c>
      <c r="AW178" s="5">
        <v>400</v>
      </c>
      <c r="AX178" s="16">
        <f t="shared" ref="AX178:AX182" si="47">AW178/AV178*1000</f>
        <v>6666.666666666667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/>
      <c r="BR178" s="5"/>
      <c r="BS178" s="16"/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7">
        <f t="shared" si="40"/>
        <v>60</v>
      </c>
      <c r="CG178" s="17">
        <f t="shared" si="41"/>
        <v>400</v>
      </c>
    </row>
    <row r="179" spans="1:85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/>
      <c r="AH179" s="5"/>
      <c r="AI179" s="16"/>
      <c r="AJ179" s="6">
        <v>8.52</v>
      </c>
      <c r="AK179" s="5">
        <v>5.37</v>
      </c>
      <c r="AL179" s="16">
        <f t="shared" si="46"/>
        <v>630.28169014084517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v>0</v>
      </c>
      <c r="AV179" s="6">
        <v>348</v>
      </c>
      <c r="AW179" s="5">
        <v>1845</v>
      </c>
      <c r="AX179" s="16">
        <f t="shared" si="47"/>
        <v>5301.7241379310344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/>
      <c r="BR179" s="5"/>
      <c r="BS179" s="16"/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7">
        <f t="shared" si="40"/>
        <v>449.16999999999996</v>
      </c>
      <c r="CG179" s="17">
        <f t="shared" si="41"/>
        <v>2394.85</v>
      </c>
    </row>
    <row r="180" spans="1:85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/>
      <c r="AH180" s="5"/>
      <c r="AI180" s="16"/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v>0</v>
      </c>
      <c r="AV180" s="6">
        <v>191.08</v>
      </c>
      <c r="AW180" s="5">
        <v>1039</v>
      </c>
      <c r="AX180" s="16">
        <f t="shared" si="47"/>
        <v>5437.5130835252248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/>
      <c r="BR180" s="5"/>
      <c r="BS180" s="16"/>
      <c r="BT180" s="6">
        <v>0</v>
      </c>
      <c r="BU180" s="5">
        <v>0</v>
      </c>
      <c r="BV180" s="16">
        <v>0</v>
      </c>
      <c r="BW180" s="6">
        <v>79.5</v>
      </c>
      <c r="BX180" s="5">
        <v>133.08000000000001</v>
      </c>
      <c r="BY180" s="16">
        <f t="shared" ref="BY180" si="49">BX180/BW180*1000</f>
        <v>1673.9622641509436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7">
        <f t="shared" si="40"/>
        <v>420.58000000000004</v>
      </c>
      <c r="CG180" s="17">
        <f t="shared" si="41"/>
        <v>1380.6799999999998</v>
      </c>
    </row>
    <row r="181" spans="1:85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/>
      <c r="AH181" s="5"/>
      <c r="AI181" s="16"/>
      <c r="AJ181" s="6">
        <v>60.35</v>
      </c>
      <c r="AK181" s="5">
        <v>397.3</v>
      </c>
      <c r="AL181" s="16">
        <f t="shared" si="46"/>
        <v>6583.2642916321456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v>0</v>
      </c>
      <c r="AV181" s="6">
        <v>111</v>
      </c>
      <c r="AW181" s="5">
        <v>580</v>
      </c>
      <c r="AX181" s="16">
        <f t="shared" si="47"/>
        <v>5225.2252252252256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/>
      <c r="BR181" s="5"/>
      <c r="BS181" s="16"/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30</v>
      </c>
      <c r="CA181" s="5">
        <v>138.25</v>
      </c>
      <c r="CB181" s="16">
        <f t="shared" ref="CB181:CB184" si="50">CA181/BZ181*1000</f>
        <v>4608.333333333333</v>
      </c>
      <c r="CC181" s="6">
        <v>0</v>
      </c>
      <c r="CD181" s="5">
        <v>0</v>
      </c>
      <c r="CE181" s="16">
        <v>0</v>
      </c>
      <c r="CF181" s="7">
        <f t="shared" si="40"/>
        <v>236.35</v>
      </c>
      <c r="CG181" s="17">
        <f t="shared" si="41"/>
        <v>1168.24</v>
      </c>
    </row>
    <row r="182" spans="1:85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/>
      <c r="AH182" s="5"/>
      <c r="AI182" s="16"/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v>0</v>
      </c>
      <c r="AV182" s="6">
        <v>29</v>
      </c>
      <c r="AW182" s="5">
        <v>150</v>
      </c>
      <c r="AX182" s="16">
        <f t="shared" si="47"/>
        <v>5172.4137931034484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/>
      <c r="BR182" s="5"/>
      <c r="BS182" s="16"/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120</v>
      </c>
      <c r="CA182" s="5">
        <v>511.48</v>
      </c>
      <c r="CB182" s="16">
        <f t="shared" si="50"/>
        <v>4262.333333333333</v>
      </c>
      <c r="CC182" s="6">
        <v>0</v>
      </c>
      <c r="CD182" s="5">
        <v>0</v>
      </c>
      <c r="CE182" s="16">
        <v>0</v>
      </c>
      <c r="CF182" s="7">
        <f t="shared" si="40"/>
        <v>149</v>
      </c>
      <c r="CG182" s="17">
        <f t="shared" si="41"/>
        <v>661.48</v>
      </c>
    </row>
    <row r="183" spans="1:85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/>
      <c r="AH183" s="5"/>
      <c r="AI183" s="16"/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15</v>
      </c>
      <c r="BF183" s="5">
        <v>18</v>
      </c>
      <c r="BG183" s="16">
        <f t="shared" ref="BG183" si="51">BF183/BE183*1000</f>
        <v>1200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/>
      <c r="BR183" s="5"/>
      <c r="BS183" s="16"/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30</v>
      </c>
      <c r="CA183" s="5">
        <v>157.03</v>
      </c>
      <c r="CB183" s="16">
        <f t="shared" si="50"/>
        <v>5234.3333333333339</v>
      </c>
      <c r="CC183" s="6">
        <v>0</v>
      </c>
      <c r="CD183" s="5">
        <v>0</v>
      </c>
      <c r="CE183" s="16">
        <v>0</v>
      </c>
      <c r="CF183" s="7">
        <f t="shared" si="40"/>
        <v>45</v>
      </c>
      <c r="CG183" s="17">
        <f t="shared" si="41"/>
        <v>175.03</v>
      </c>
    </row>
    <row r="184" spans="1:85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/>
      <c r="AH184" s="5"/>
      <c r="AI184" s="16"/>
      <c r="AJ184" s="6">
        <v>28.08</v>
      </c>
      <c r="AK184" s="5">
        <v>84.17</v>
      </c>
      <c r="AL184" s="16">
        <f t="shared" si="46"/>
        <v>2997.5071225071229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/>
      <c r="BR184" s="5"/>
      <c r="BS184" s="16"/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30</v>
      </c>
      <c r="CA184" s="5">
        <v>127.29</v>
      </c>
      <c r="CB184" s="16">
        <f t="shared" si="50"/>
        <v>4243</v>
      </c>
      <c r="CC184" s="6">
        <v>0</v>
      </c>
      <c r="CD184" s="5">
        <v>0</v>
      </c>
      <c r="CE184" s="16">
        <v>0</v>
      </c>
      <c r="CF184" s="7">
        <f t="shared" si="40"/>
        <v>96.08</v>
      </c>
      <c r="CG184" s="17">
        <f t="shared" si="41"/>
        <v>665.81</v>
      </c>
    </row>
    <row r="185" spans="1:85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/>
      <c r="AH185" s="5"/>
      <c r="AI185" s="16"/>
      <c r="AJ185" s="6">
        <v>5</v>
      </c>
      <c r="AK185" s="5">
        <v>4.91</v>
      </c>
      <c r="AL185" s="16">
        <f t="shared" si="46"/>
        <v>982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/>
      <c r="BR185" s="5"/>
      <c r="BS185" s="16"/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7">
        <f t="shared" si="40"/>
        <v>5</v>
      </c>
      <c r="CG185" s="17">
        <f t="shared" si="41"/>
        <v>4.91</v>
      </c>
    </row>
    <row r="186" spans="1:85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/>
      <c r="AH186" s="5"/>
      <c r="AI186" s="16"/>
      <c r="AJ186" s="6">
        <v>11.9</v>
      </c>
      <c r="AK186" s="5">
        <v>4.9800000000000004</v>
      </c>
      <c r="AL186" s="16">
        <f t="shared" si="46"/>
        <v>418.48739495798321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/>
      <c r="BR186" s="5"/>
      <c r="BS186" s="16"/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7">
        <f t="shared" si="40"/>
        <v>11.9</v>
      </c>
      <c r="CG186" s="17">
        <f t="shared" si="41"/>
        <v>4.9800000000000004</v>
      </c>
    </row>
    <row r="187" spans="1:85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/>
      <c r="AH187" s="37"/>
      <c r="AI187" s="55"/>
      <c r="AJ187" s="54">
        <f>SUM(AJ175:AJ186)</f>
        <v>118.26</v>
      </c>
      <c r="AK187" s="37">
        <f>SUM(AK175:AK186)</f>
        <v>499.06000000000006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0</v>
      </c>
      <c r="AT187" s="37">
        <f>SUM(AT175:AT186)</f>
        <v>0</v>
      </c>
      <c r="AU187" s="55"/>
      <c r="AV187" s="54">
        <f>SUM(AV175:AV186)</f>
        <v>739.08</v>
      </c>
      <c r="AW187" s="37">
        <f>SUM(AW175:AW186)</f>
        <v>4014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0</v>
      </c>
      <c r="BC187" s="37">
        <f>SUM(BC175:BC186)</f>
        <v>0</v>
      </c>
      <c r="BD187" s="55"/>
      <c r="BE187" s="54">
        <f>SUM(BE175:BE186)</f>
        <v>15</v>
      </c>
      <c r="BF187" s="37">
        <f>SUM(BF175:BF186)</f>
        <v>18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/>
      <c r="BR187" s="37"/>
      <c r="BS187" s="55"/>
      <c r="BT187" s="54">
        <f>SUM(BT175:BT186)</f>
        <v>0</v>
      </c>
      <c r="BU187" s="37">
        <f>SUM(BU175:BU186)</f>
        <v>0</v>
      </c>
      <c r="BV187" s="55"/>
      <c r="BW187" s="54">
        <f>SUM(BW175:BW186)</f>
        <v>79.5</v>
      </c>
      <c r="BX187" s="37">
        <f>SUM(BX175:BX186)</f>
        <v>133.08000000000001</v>
      </c>
      <c r="BY187" s="55"/>
      <c r="BZ187" s="54">
        <f>SUM(BZ175:BZ186)</f>
        <v>210</v>
      </c>
      <c r="CA187" s="37">
        <f>SUM(CA175:CA186)</f>
        <v>934.05</v>
      </c>
      <c r="CB187" s="55"/>
      <c r="CC187" s="54">
        <f>SUM(CC175:CC186)</f>
        <v>0</v>
      </c>
      <c r="CD187" s="37">
        <f>SUM(CD175:CD186)</f>
        <v>0</v>
      </c>
      <c r="CE187" s="55"/>
      <c r="CF187" s="38">
        <f t="shared" si="40"/>
        <v>1710.972</v>
      </c>
      <c r="CG187" s="39">
        <f t="shared" si="41"/>
        <v>9759.2900000000009</v>
      </c>
    </row>
    <row r="188" spans="1:85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/>
      <c r="AH188" s="5"/>
      <c r="AI188" s="16"/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/>
      <c r="BR188" s="5"/>
      <c r="BS188" s="16"/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7">
        <f t="shared" ref="CF188:CF213" si="52">SUM(CC188,BT188,BH188,BE188,AS188,AP188,AM188,AJ188,AD188,X188,R188,O188,L188,I188,C188,AA188+AV188+BZ188+BK188+F188+BW188+BB188+U188+AY188)+BN188</f>
        <v>0</v>
      </c>
      <c r="CG188" s="17">
        <f t="shared" ref="CG188:CG213" si="53">SUM(CD188,BU188,BI188,BF188,AT188,AQ188,AN188,AK188,AE188,Y188,S188,P188,M188,J188,D188,AB188+AW188+CA188+BL188+G188+BX188+BC188+V188+AZ188)+BO188</f>
        <v>0</v>
      </c>
    </row>
    <row r="189" spans="1:85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/>
      <c r="AH189" s="5"/>
      <c r="AI189" s="16"/>
      <c r="AJ189" s="6">
        <v>12</v>
      </c>
      <c r="AK189" s="5">
        <v>16.45</v>
      </c>
      <c r="AL189" s="16">
        <f t="shared" ref="AL189:AL197" si="55">AK189/AJ189*1000</f>
        <v>1370.8333333333333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/>
      <c r="BR189" s="5"/>
      <c r="BS189" s="16"/>
      <c r="BT189" s="6">
        <v>0</v>
      </c>
      <c r="BU189" s="5">
        <v>0</v>
      </c>
      <c r="BV189" s="16">
        <v>0</v>
      </c>
      <c r="BW189" s="6">
        <v>0.9</v>
      </c>
      <c r="BX189" s="5">
        <v>1.75</v>
      </c>
      <c r="BY189" s="16">
        <f t="shared" ref="BY189" si="56">BX189/BW189*1000</f>
        <v>1944.4444444444443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7">
        <f t="shared" si="52"/>
        <v>13.05</v>
      </c>
      <c r="CG189" s="17">
        <f t="shared" si="53"/>
        <v>19.7</v>
      </c>
    </row>
    <row r="190" spans="1:85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/>
      <c r="AH190" s="5"/>
      <c r="AI190" s="16"/>
      <c r="AJ190" s="6">
        <v>5.75</v>
      </c>
      <c r="AK190" s="5">
        <v>30.07</v>
      </c>
      <c r="AL190" s="16">
        <f t="shared" si="55"/>
        <v>5229.565217391304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/>
      <c r="BR190" s="5"/>
      <c r="BS190" s="16"/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7">
        <f t="shared" si="52"/>
        <v>15.25</v>
      </c>
      <c r="CG190" s="17">
        <f t="shared" si="53"/>
        <v>118.94</v>
      </c>
    </row>
    <row r="191" spans="1:85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/>
      <c r="AH191" s="5"/>
      <c r="AI191" s="16"/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/>
      <c r="BR191" s="5"/>
      <c r="BS191" s="16"/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7">
        <f t="shared" si="52"/>
        <v>0.125</v>
      </c>
      <c r="CG191" s="17">
        <f t="shared" si="53"/>
        <v>1.45</v>
      </c>
    </row>
    <row r="192" spans="1:85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/>
      <c r="AH192" s="5"/>
      <c r="AI192" s="16"/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/>
      <c r="BR192" s="5"/>
      <c r="BS192" s="16"/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96.32</v>
      </c>
      <c r="CA192" s="5">
        <v>837.72</v>
      </c>
      <c r="CB192" s="16">
        <f t="shared" ref="CB192:CB196" si="59">CA192/BZ192*1000</f>
        <v>8697.2591362126259</v>
      </c>
      <c r="CC192" s="6">
        <v>0</v>
      </c>
      <c r="CD192" s="5">
        <v>0</v>
      </c>
      <c r="CE192" s="16">
        <v>0</v>
      </c>
      <c r="CF192" s="7">
        <f t="shared" si="52"/>
        <v>124.54499999999999</v>
      </c>
      <c r="CG192" s="17">
        <f t="shared" si="53"/>
        <v>1119.3600000000001</v>
      </c>
    </row>
    <row r="193" spans="1:85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/>
      <c r="AH193" s="5"/>
      <c r="AI193" s="16"/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/>
      <c r="BR193" s="5"/>
      <c r="BS193" s="16"/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70.391999999999996</v>
      </c>
      <c r="CA193" s="5">
        <v>752.62800000000004</v>
      </c>
      <c r="CB193" s="16">
        <f t="shared" si="59"/>
        <v>10691.953631094444</v>
      </c>
      <c r="CC193" s="6">
        <v>0</v>
      </c>
      <c r="CD193" s="5">
        <v>0</v>
      </c>
      <c r="CE193" s="16">
        <v>0</v>
      </c>
      <c r="CF193" s="7">
        <f t="shared" si="52"/>
        <v>70.399000000000001</v>
      </c>
      <c r="CG193" s="17">
        <f t="shared" si="53"/>
        <v>752.99</v>
      </c>
    </row>
    <row r="194" spans="1:85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/>
      <c r="AH194" s="5"/>
      <c r="AI194" s="16"/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v>0</v>
      </c>
      <c r="AV194" s="6">
        <v>122</v>
      </c>
      <c r="AW194" s="5">
        <v>508.8</v>
      </c>
      <c r="AX194" s="16">
        <f t="shared" ref="AX194:AX197" si="60">AW194/AV194*1000</f>
        <v>4170.4918032786882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/>
      <c r="BR194" s="5"/>
      <c r="BS194" s="16"/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62.16</v>
      </c>
      <c r="CA194" s="5">
        <v>669.03200000000004</v>
      </c>
      <c r="CB194" s="16">
        <f t="shared" si="59"/>
        <v>10763.063063063064</v>
      </c>
      <c r="CC194" s="6">
        <v>0</v>
      </c>
      <c r="CD194" s="5">
        <v>0</v>
      </c>
      <c r="CE194" s="16">
        <v>0</v>
      </c>
      <c r="CF194" s="7">
        <f t="shared" si="52"/>
        <v>184.16</v>
      </c>
      <c r="CG194" s="17">
        <f t="shared" si="53"/>
        <v>1177.8320000000001</v>
      </c>
    </row>
    <row r="195" spans="1:85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/>
      <c r="AH195" s="5"/>
      <c r="AI195" s="16"/>
      <c r="AJ195" s="6">
        <v>30</v>
      </c>
      <c r="AK195" s="5">
        <v>265.75700000000001</v>
      </c>
      <c r="AL195" s="16">
        <f t="shared" si="55"/>
        <v>8858.5666666666657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v>0</v>
      </c>
      <c r="AV195" s="6">
        <v>270</v>
      </c>
      <c r="AW195" s="5">
        <v>970.8</v>
      </c>
      <c r="AX195" s="16">
        <f t="shared" si="60"/>
        <v>3595.5555555555552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/>
      <c r="BR195" s="5"/>
      <c r="BS195" s="16"/>
      <c r="BT195" s="6">
        <v>0</v>
      </c>
      <c r="BU195" s="5">
        <v>0</v>
      </c>
      <c r="BV195" s="16">
        <v>0</v>
      </c>
      <c r="BW195" s="6">
        <v>24.58</v>
      </c>
      <c r="BX195" s="5">
        <v>183.858</v>
      </c>
      <c r="BY195" s="16">
        <f t="shared" ref="BY195" si="61">BX195/BW195*1000</f>
        <v>7479.9837266069981</v>
      </c>
      <c r="BZ195" s="6">
        <v>59.9</v>
      </c>
      <c r="CA195" s="5">
        <v>750.66300000000001</v>
      </c>
      <c r="CB195" s="16">
        <f t="shared" si="59"/>
        <v>12531.936560934892</v>
      </c>
      <c r="CC195" s="6">
        <v>0</v>
      </c>
      <c r="CD195" s="5">
        <v>0</v>
      </c>
      <c r="CE195" s="16">
        <v>0</v>
      </c>
      <c r="CF195" s="7">
        <f t="shared" si="52"/>
        <v>384.47999999999996</v>
      </c>
      <c r="CG195" s="17">
        <f t="shared" si="53"/>
        <v>2171.078</v>
      </c>
    </row>
    <row r="196" spans="1:85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/>
      <c r="AH196" s="5"/>
      <c r="AI196" s="16"/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0</v>
      </c>
      <c r="AW196" s="5">
        <v>0</v>
      </c>
      <c r="AX196" s="16">
        <v>0</v>
      </c>
      <c r="AY196" s="6">
        <v>173.46</v>
      </c>
      <c r="AZ196" s="5">
        <v>1031.0129999999999</v>
      </c>
      <c r="BA196" s="16">
        <f t="shared" ref="BA196" si="62">AZ196/AY196*1000</f>
        <v>5943.8083708059485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/>
      <c r="BR196" s="5"/>
      <c r="BS196" s="16"/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27.635999999999999</v>
      </c>
      <c r="CA196" s="5">
        <v>348.68</v>
      </c>
      <c r="CB196" s="16">
        <f t="shared" si="59"/>
        <v>12616.876537849183</v>
      </c>
      <c r="CC196" s="6">
        <v>0</v>
      </c>
      <c r="CD196" s="5">
        <v>0</v>
      </c>
      <c r="CE196" s="16">
        <v>0</v>
      </c>
      <c r="CF196" s="7">
        <f t="shared" si="52"/>
        <v>221.096</v>
      </c>
      <c r="CG196" s="17">
        <f t="shared" si="53"/>
        <v>1599.1030000000001</v>
      </c>
    </row>
    <row r="197" spans="1:85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/>
      <c r="AH197" s="5"/>
      <c r="AI197" s="16"/>
      <c r="AJ197" s="6">
        <v>12.5</v>
      </c>
      <c r="AK197" s="5">
        <v>34.630000000000003</v>
      </c>
      <c r="AL197" s="16">
        <f t="shared" si="55"/>
        <v>2770.4000000000005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v>0</v>
      </c>
      <c r="AV197" s="6">
        <v>68</v>
      </c>
      <c r="AW197" s="5">
        <v>161.089</v>
      </c>
      <c r="AX197" s="16">
        <f t="shared" si="60"/>
        <v>2368.955882352941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/>
      <c r="BR197" s="5"/>
      <c r="BS197" s="16"/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7">
        <f t="shared" si="52"/>
        <v>80.5</v>
      </c>
      <c r="CG197" s="17">
        <f t="shared" si="53"/>
        <v>195.71899999999999</v>
      </c>
    </row>
    <row r="198" spans="1:85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/>
      <c r="AH198" s="5"/>
      <c r="AI198" s="16"/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/>
      <c r="BR198" s="5"/>
      <c r="BS198" s="16"/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7">
        <f t="shared" si="52"/>
        <v>28.5</v>
      </c>
      <c r="CG198" s="17">
        <f t="shared" si="53"/>
        <v>296.58800000000002</v>
      </c>
    </row>
    <row r="199" spans="1:85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/>
      <c r="AH199" s="5"/>
      <c r="AI199" s="16"/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</v>
      </c>
      <c r="BL199" s="5">
        <v>0</v>
      </c>
      <c r="BM199" s="16">
        <v>0</v>
      </c>
      <c r="BN199" s="6">
        <v>0.15</v>
      </c>
      <c r="BO199" s="5">
        <v>0.32300000000000001</v>
      </c>
      <c r="BP199" s="16">
        <f t="shared" ref="BP199" si="63">BO199/BN199*1000</f>
        <v>2153.3333333333335</v>
      </c>
      <c r="BQ199" s="6"/>
      <c r="BR199" s="5"/>
      <c r="BS199" s="16"/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7">
        <f t="shared" si="52"/>
        <v>37.15</v>
      </c>
      <c r="CG199" s="17">
        <f t="shared" si="53"/>
        <v>383.37</v>
      </c>
    </row>
    <row r="200" spans="1:85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/>
      <c r="AH200" s="37"/>
      <c r="AI200" s="55"/>
      <c r="AJ200" s="54">
        <f>SUM(AJ188:AJ199)</f>
        <v>60.25</v>
      </c>
      <c r="AK200" s="37">
        <f>SUM(AK188:AK199)</f>
        <v>346.90699999999998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0</v>
      </c>
      <c r="AT200" s="37">
        <f>SUM(AT188:AT199)</f>
        <v>0</v>
      </c>
      <c r="AU200" s="55"/>
      <c r="AV200" s="54">
        <f>SUM(AV188:AV199)</f>
        <v>460</v>
      </c>
      <c r="AW200" s="37">
        <f>SUM(AW188:AW199)</f>
        <v>1640.6889999999999</v>
      </c>
      <c r="AX200" s="55"/>
      <c r="AY200" s="54">
        <f>SUM(AY188:AY199)</f>
        <v>173.46</v>
      </c>
      <c r="AZ200" s="37">
        <f>SUM(AZ188:AZ199)</f>
        <v>1031.0129999999999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</v>
      </c>
      <c r="BL200" s="37">
        <f>SUM(BL188:BL199)</f>
        <v>0</v>
      </c>
      <c r="BM200" s="55"/>
      <c r="BN200" s="54">
        <f>SUM(BN188:BN199)</f>
        <v>0.15</v>
      </c>
      <c r="BO200" s="37">
        <f>SUM(BO188:BO199)</f>
        <v>0.32300000000000001</v>
      </c>
      <c r="BP200" s="55"/>
      <c r="BQ200" s="54"/>
      <c r="BR200" s="37"/>
      <c r="BS200" s="55"/>
      <c r="BT200" s="54">
        <f>SUM(BT188:BT199)</f>
        <v>0</v>
      </c>
      <c r="BU200" s="37">
        <f>SUM(BU188:BU199)</f>
        <v>0</v>
      </c>
      <c r="BV200" s="55"/>
      <c r="BW200" s="54">
        <f>SUM(BW188:BW199)</f>
        <v>25.479999999999997</v>
      </c>
      <c r="BX200" s="37">
        <f>SUM(BX188:BX199)</f>
        <v>185.608</v>
      </c>
      <c r="BY200" s="55"/>
      <c r="BZ200" s="54">
        <f>SUM(BZ188:BZ199)</f>
        <v>316.40800000000002</v>
      </c>
      <c r="CA200" s="37">
        <f>SUM(CA188:CA199)</f>
        <v>3358.723</v>
      </c>
      <c r="CB200" s="55"/>
      <c r="CC200" s="54">
        <f>SUM(CC188:CC199)</f>
        <v>0</v>
      </c>
      <c r="CD200" s="37">
        <f>SUM(CD188:CD199)</f>
        <v>0</v>
      </c>
      <c r="CE200" s="55"/>
      <c r="CF200" s="38">
        <f t="shared" si="52"/>
        <v>1159.2550000000001</v>
      </c>
      <c r="CG200" s="39">
        <f t="shared" si="53"/>
        <v>7836.130000000001</v>
      </c>
    </row>
    <row r="201" spans="1:85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/>
      <c r="AH201" s="5"/>
      <c r="AI201" s="16"/>
      <c r="AJ201" s="6">
        <v>22</v>
      </c>
      <c r="AK201" s="5">
        <v>56.085999999999999</v>
      </c>
      <c r="AL201" s="16">
        <f t="shared" ref="AL201" si="66">AK201/AJ201*1000</f>
        <v>2549.3636363636365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/>
      <c r="BR201" s="5"/>
      <c r="BS201" s="16"/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7">
        <f t="shared" si="52"/>
        <v>86.179999999999993</v>
      </c>
      <c r="CG201" s="17">
        <f t="shared" si="53"/>
        <v>914.77299999999991</v>
      </c>
    </row>
    <row r="202" spans="1:85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/>
      <c r="AH202" s="5"/>
      <c r="AI202" s="16"/>
      <c r="AJ202" s="6">
        <v>3</v>
      </c>
      <c r="AK202" s="5">
        <v>18.475999999999999</v>
      </c>
      <c r="AL202" s="16">
        <f t="shared" ref="AL202:AL211" si="67">AK202/AJ202*1000</f>
        <v>6158.6666666666661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/>
      <c r="BR202" s="5"/>
      <c r="BS202" s="16"/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7">
        <f t="shared" si="52"/>
        <v>50.6</v>
      </c>
      <c r="CG202" s="17">
        <f t="shared" si="53"/>
        <v>498.57799999999997</v>
      </c>
    </row>
    <row r="203" spans="1:85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/>
      <c r="AH203" s="5"/>
      <c r="AI203" s="16"/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17</v>
      </c>
      <c r="BC203" s="5">
        <v>19.841000000000001</v>
      </c>
      <c r="BD203" s="16">
        <f t="shared" ref="BD203" si="68">BC203/BB203*1000</f>
        <v>1167.1176470588236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/>
      <c r="BR203" s="5"/>
      <c r="BS203" s="16"/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7">
        <f t="shared" si="52"/>
        <v>120.7</v>
      </c>
      <c r="CG203" s="17">
        <f t="shared" si="53"/>
        <v>1253.5659999999998</v>
      </c>
    </row>
    <row r="204" spans="1:85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/>
      <c r="AH204" s="5"/>
      <c r="AI204" s="16"/>
      <c r="AJ204" s="6">
        <v>1</v>
      </c>
      <c r="AK204" s="5">
        <v>5.2569999999999997</v>
      </c>
      <c r="AL204" s="16">
        <f t="shared" si="67"/>
        <v>5257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/>
      <c r="BR204" s="5"/>
      <c r="BS204" s="16"/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1.5</v>
      </c>
      <c r="CA204" s="5">
        <v>0.65200000000000002</v>
      </c>
      <c r="CB204" s="16">
        <f t="shared" ref="CB204:CB210" si="69">CA204/BZ204*1000</f>
        <v>434.66666666666669</v>
      </c>
      <c r="CC204" s="6">
        <v>0</v>
      </c>
      <c r="CD204" s="5">
        <v>0</v>
      </c>
      <c r="CE204" s="16">
        <v>0</v>
      </c>
      <c r="CF204" s="7">
        <f t="shared" si="52"/>
        <v>12</v>
      </c>
      <c r="CG204" s="17">
        <f t="shared" si="53"/>
        <v>95.15100000000001</v>
      </c>
    </row>
    <row r="205" spans="1:85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/>
      <c r="AH205" s="5"/>
      <c r="AI205" s="16"/>
      <c r="AJ205" s="6">
        <v>10</v>
      </c>
      <c r="AK205" s="5">
        <v>24.751000000000001</v>
      </c>
      <c r="AL205" s="16">
        <f t="shared" si="67"/>
        <v>2475.1000000000004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/>
      <c r="BR205" s="5"/>
      <c r="BS205" s="16"/>
      <c r="BT205" s="6">
        <v>0</v>
      </c>
      <c r="BU205" s="5">
        <v>0</v>
      </c>
      <c r="BV205" s="16">
        <v>0</v>
      </c>
      <c r="BW205" s="6">
        <v>0.32</v>
      </c>
      <c r="BX205" s="5">
        <v>0.67500000000000004</v>
      </c>
      <c r="BY205" s="16">
        <f t="shared" ref="BY205:BY212" si="70">BX205/BW205*1000</f>
        <v>2109.375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7">
        <f t="shared" si="52"/>
        <v>10.32</v>
      </c>
      <c r="CG205" s="17">
        <f t="shared" si="53"/>
        <v>25.426000000000002</v>
      </c>
    </row>
    <row r="206" spans="1:85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/>
      <c r="AH206" s="5"/>
      <c r="AI206" s="16"/>
      <c r="AJ206" s="6">
        <v>34.5</v>
      </c>
      <c r="AK206" s="5">
        <v>80.596999999999994</v>
      </c>
      <c r="AL206" s="16">
        <f t="shared" si="67"/>
        <v>2336.144927536232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v>0</v>
      </c>
      <c r="AV206" s="6">
        <v>59.575000000000003</v>
      </c>
      <c r="AW206" s="5">
        <v>581.86</v>
      </c>
      <c r="AX206" s="16">
        <f t="shared" ref="AX206" si="71">AW206/AV206*1000</f>
        <v>9766.8485102811574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/>
      <c r="BR206" s="5"/>
      <c r="BS206" s="16"/>
      <c r="BT206" s="6">
        <v>0</v>
      </c>
      <c r="BU206" s="5">
        <v>0</v>
      </c>
      <c r="BV206" s="16">
        <v>0</v>
      </c>
      <c r="BW206" s="6">
        <v>1.4999999999999999E-2</v>
      </c>
      <c r="BX206" s="5">
        <v>0.1</v>
      </c>
      <c r="BY206" s="16">
        <f t="shared" si="70"/>
        <v>6666.666666666667</v>
      </c>
      <c r="BZ206" s="6">
        <v>58.554000000000002</v>
      </c>
      <c r="CA206" s="5">
        <v>650.79</v>
      </c>
      <c r="CB206" s="16">
        <f t="shared" si="69"/>
        <v>11114.355979096217</v>
      </c>
      <c r="CC206" s="6">
        <v>0</v>
      </c>
      <c r="CD206" s="5">
        <v>0</v>
      </c>
      <c r="CE206" s="16">
        <v>0</v>
      </c>
      <c r="CF206" s="7">
        <f t="shared" si="52"/>
        <v>191.64400000000001</v>
      </c>
      <c r="CG206" s="17">
        <f t="shared" si="53"/>
        <v>1769.1390000000001</v>
      </c>
    </row>
    <row r="207" spans="1:85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/>
      <c r="AH207" s="5"/>
      <c r="AI207" s="16"/>
      <c r="AJ207" s="6">
        <v>24</v>
      </c>
      <c r="AK207" s="5">
        <v>82.516000000000005</v>
      </c>
      <c r="AL207" s="16">
        <f t="shared" si="67"/>
        <v>3438.166666666667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/>
      <c r="BR207" s="5"/>
      <c r="BS207" s="16"/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74.5</v>
      </c>
      <c r="CA207" s="5">
        <v>644.65200000000004</v>
      </c>
      <c r="CB207" s="16">
        <f t="shared" si="69"/>
        <v>8653.0469798657723</v>
      </c>
      <c r="CC207" s="6">
        <v>0</v>
      </c>
      <c r="CD207" s="5">
        <v>0</v>
      </c>
      <c r="CE207" s="16">
        <v>0</v>
      </c>
      <c r="CF207" s="7">
        <f t="shared" si="52"/>
        <v>157</v>
      </c>
      <c r="CG207" s="17">
        <f t="shared" si="53"/>
        <v>1426.5170000000001</v>
      </c>
    </row>
    <row r="208" spans="1:85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/>
      <c r="AH208" s="5"/>
      <c r="AI208" s="16"/>
      <c r="AJ208" s="6">
        <v>64</v>
      </c>
      <c r="AK208" s="5">
        <v>180.10599999999999</v>
      </c>
      <c r="AL208" s="16">
        <f t="shared" si="67"/>
        <v>2814.15625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/>
      <c r="BR208" s="5"/>
      <c r="BS208" s="16"/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50</v>
      </c>
      <c r="CA208" s="5">
        <v>538.74699999999996</v>
      </c>
      <c r="CB208" s="16">
        <f t="shared" si="69"/>
        <v>10774.939999999999</v>
      </c>
      <c r="CC208" s="6">
        <v>0</v>
      </c>
      <c r="CD208" s="5">
        <v>0</v>
      </c>
      <c r="CE208" s="16">
        <v>0</v>
      </c>
      <c r="CF208" s="7">
        <f t="shared" si="52"/>
        <v>172.09800000000001</v>
      </c>
      <c r="CG208" s="17">
        <f t="shared" si="53"/>
        <v>1267.4879999999998</v>
      </c>
    </row>
    <row r="209" spans="1:85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/>
      <c r="AH209" s="5"/>
      <c r="AI209" s="16"/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/>
      <c r="BR209" s="5"/>
      <c r="BS209" s="16"/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30</v>
      </c>
      <c r="CA209" s="5">
        <v>420</v>
      </c>
      <c r="CB209" s="16">
        <f t="shared" si="69"/>
        <v>14000</v>
      </c>
      <c r="CC209" s="6">
        <v>1E-3</v>
      </c>
      <c r="CD209" s="5">
        <v>208</v>
      </c>
      <c r="CE209" s="63">
        <f t="shared" ref="CE209" si="73">CD209/CC209*1000</f>
        <v>208000000</v>
      </c>
      <c r="CF209" s="7">
        <f t="shared" si="52"/>
        <v>30.001000000000001</v>
      </c>
      <c r="CG209" s="17">
        <f t="shared" si="53"/>
        <v>628</v>
      </c>
    </row>
    <row r="210" spans="1:85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/>
      <c r="AH210" s="5"/>
      <c r="AI210" s="16"/>
      <c r="AJ210" s="6">
        <v>39.5</v>
      </c>
      <c r="AK210" s="5">
        <v>134.38499999999999</v>
      </c>
      <c r="AL210" s="16">
        <f t="shared" si="67"/>
        <v>3402.1518987341769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/>
      <c r="BR210" s="5"/>
      <c r="BS210" s="16"/>
      <c r="BT210" s="6">
        <v>0</v>
      </c>
      <c r="BU210" s="5">
        <v>0</v>
      </c>
      <c r="BV210" s="16">
        <v>0</v>
      </c>
      <c r="BW210" s="6">
        <v>1</v>
      </c>
      <c r="BX210" s="5">
        <v>0.90300000000000002</v>
      </c>
      <c r="BY210" s="16">
        <f t="shared" si="70"/>
        <v>903</v>
      </c>
      <c r="BZ210" s="6">
        <v>30</v>
      </c>
      <c r="CA210" s="5">
        <v>420</v>
      </c>
      <c r="CB210" s="16">
        <f t="shared" si="69"/>
        <v>14000</v>
      </c>
      <c r="CC210" s="6">
        <v>0</v>
      </c>
      <c r="CD210" s="5">
        <v>0</v>
      </c>
      <c r="CE210" s="16">
        <v>0</v>
      </c>
      <c r="CF210" s="7">
        <f t="shared" si="52"/>
        <v>87.7</v>
      </c>
      <c r="CG210" s="17">
        <f t="shared" si="53"/>
        <v>923.36799999999994</v>
      </c>
    </row>
    <row r="211" spans="1:85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/>
      <c r="AH211" s="5"/>
      <c r="AI211" s="16"/>
      <c r="AJ211" s="6">
        <v>57</v>
      </c>
      <c r="AK211" s="5">
        <v>237.55199999999999</v>
      </c>
      <c r="AL211" s="16">
        <f t="shared" si="67"/>
        <v>4167.5789473684208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/>
      <c r="BR211" s="5"/>
      <c r="BS211" s="16"/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7">
        <f t="shared" si="52"/>
        <v>154.19999999999999</v>
      </c>
      <c r="CG211" s="17">
        <f t="shared" si="53"/>
        <v>2001.7679999999998</v>
      </c>
    </row>
    <row r="212" spans="1:85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/>
      <c r="AH212" s="5"/>
      <c r="AI212" s="16"/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/>
      <c r="BR212" s="5"/>
      <c r="BS212" s="16"/>
      <c r="BT212" s="6">
        <v>0</v>
      </c>
      <c r="BU212" s="5">
        <v>0</v>
      </c>
      <c r="BV212" s="16">
        <v>0</v>
      </c>
      <c r="BW212" s="6">
        <v>0.25600000000000001</v>
      </c>
      <c r="BX212" s="5">
        <v>0.3</v>
      </c>
      <c r="BY212" s="16">
        <f t="shared" si="70"/>
        <v>1171.875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7">
        <f t="shared" si="52"/>
        <v>69.756</v>
      </c>
      <c r="CG212" s="17">
        <f t="shared" si="53"/>
        <v>986.274</v>
      </c>
    </row>
    <row r="213" spans="1:85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/>
      <c r="AH213" s="37"/>
      <c r="AI213" s="55"/>
      <c r="AJ213" s="54">
        <f>SUM(AJ201:AJ212)</f>
        <v>255</v>
      </c>
      <c r="AK213" s="37">
        <f>SUM(AK201:AK212)</f>
        <v>819.726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0</v>
      </c>
      <c r="AT213" s="37">
        <f>SUM(AT201:AT212)</f>
        <v>0</v>
      </c>
      <c r="AU213" s="55"/>
      <c r="AV213" s="54">
        <f>SUM(AV201:AV212)</f>
        <v>59.575000000000003</v>
      </c>
      <c r="AW213" s="37">
        <f>SUM(AW201:AW212)</f>
        <v>581.86</v>
      </c>
      <c r="AX213" s="55"/>
      <c r="AY213" s="54">
        <f>SUM(AY201:AY212)</f>
        <v>0</v>
      </c>
      <c r="AZ213" s="37">
        <f>SUM(AZ201:AZ212)</f>
        <v>0</v>
      </c>
      <c r="BA213" s="55"/>
      <c r="BB213" s="54">
        <f>SUM(BB201:BB212)</f>
        <v>17</v>
      </c>
      <c r="BC213" s="37">
        <f>SUM(BC201:BC212)</f>
        <v>19.841000000000001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/>
      <c r="BR213" s="37"/>
      <c r="BS213" s="55"/>
      <c r="BT213" s="54">
        <f>SUM(BT201:BT212)</f>
        <v>0</v>
      </c>
      <c r="BU213" s="37">
        <f>SUM(BU201:BU212)</f>
        <v>0</v>
      </c>
      <c r="BV213" s="55"/>
      <c r="BW213" s="54">
        <f>SUM(BW201:BW212)</f>
        <v>1.591</v>
      </c>
      <c r="BX213" s="37">
        <f>SUM(BX201:BX212)</f>
        <v>1.978</v>
      </c>
      <c r="BY213" s="55"/>
      <c r="BZ213" s="54">
        <f>SUM(BZ201:BZ212)</f>
        <v>244.554</v>
      </c>
      <c r="CA213" s="37">
        <f>SUM(CA201:CA212)</f>
        <v>2674.8409999999999</v>
      </c>
      <c r="CB213" s="55"/>
      <c r="CC213" s="54">
        <f>SUM(CC201:CC212)</f>
        <v>1E-3</v>
      </c>
      <c r="CD213" s="37">
        <f>SUM(CD201:CD212)</f>
        <v>208</v>
      </c>
      <c r="CE213" s="55"/>
      <c r="CF213" s="38">
        <f t="shared" si="52"/>
        <v>1142.1990000000001</v>
      </c>
      <c r="CG213" s="39">
        <f t="shared" si="53"/>
        <v>11790.048000000001</v>
      </c>
    </row>
    <row r="214" spans="1:85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/>
      <c r="AH214" s="5"/>
      <c r="AI214" s="16"/>
      <c r="AJ214" s="6">
        <v>7</v>
      </c>
      <c r="AK214" s="5">
        <v>23.841000000000001</v>
      </c>
      <c r="AL214" s="16">
        <f t="shared" ref="AL214:AL216" si="75">AK214/AJ214*1000</f>
        <v>3405.8571428571431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/>
      <c r="BR214" s="5"/>
      <c r="BS214" s="16"/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7">
        <f t="shared" ref="CF214:CF226" si="76">SUM(CC214,BT214,BH214,BE214,AS214,AP214,AM214,AJ214,AD214,X214,R214,O214,L214,I214,C214,AA214+AV214+BZ214+BK214+F214+BW214+BB214+U214+AY214)+BN214</f>
        <v>55.5</v>
      </c>
      <c r="CG214" s="17">
        <f t="shared" ref="CG214:CG226" si="77">SUM(CD214,BU214,BI214,BF214,AT214,AQ214,AN214,AK214,AE214,Y214,S214,P214,M214,J214,D214,AB214+AW214+CA214+BL214+G214+BX214+BC214+V214+AZ214)+BO214</f>
        <v>585.80100000000004</v>
      </c>
    </row>
    <row r="215" spans="1:85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/>
      <c r="AH215" s="5"/>
      <c r="AI215" s="16"/>
      <c r="AJ215" s="6">
        <v>38</v>
      </c>
      <c r="AK215" s="5">
        <v>135.30199999999999</v>
      </c>
      <c r="AL215" s="16">
        <f t="shared" si="75"/>
        <v>3560.5789473684213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/>
      <c r="BR215" s="5"/>
      <c r="BS215" s="16"/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7">
        <f t="shared" si="76"/>
        <v>196.48000000000002</v>
      </c>
      <c r="CG215" s="17">
        <f t="shared" si="77"/>
        <v>2744.837</v>
      </c>
    </row>
    <row r="216" spans="1:85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/>
      <c r="AH216" s="5"/>
      <c r="AI216" s="16"/>
      <c r="AJ216" s="6">
        <v>6</v>
      </c>
      <c r="AK216" s="5">
        <v>19.263000000000002</v>
      </c>
      <c r="AL216" s="16">
        <f t="shared" si="75"/>
        <v>3210.5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/>
      <c r="BR216" s="5"/>
      <c r="BS216" s="16"/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7">
        <f t="shared" si="76"/>
        <v>54.5</v>
      </c>
      <c r="CG216" s="17">
        <f t="shared" si="77"/>
        <v>786.20500000000004</v>
      </c>
    </row>
    <row r="217" spans="1:85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/>
      <c r="AH217" s="5"/>
      <c r="AI217" s="16"/>
      <c r="AJ217" s="6">
        <v>0</v>
      </c>
      <c r="AK217" s="5">
        <v>0</v>
      </c>
      <c r="AL217" s="16">
        <f t="shared" ref="AL217:AL225" si="88">IF(AJ217=0,0,AK217/AJ217*1000)</f>
        <v>0</v>
      </c>
      <c r="AM217" s="6">
        <v>0</v>
      </c>
      <c r="AN217" s="5">
        <v>0</v>
      </c>
      <c r="AO217" s="16">
        <f t="shared" ref="AO217:AO225" si="89">IF(AM217=0,0,AN217/AM217*1000)</f>
        <v>0</v>
      </c>
      <c r="AP217" s="6">
        <v>0</v>
      </c>
      <c r="AQ217" s="5">
        <v>0</v>
      </c>
      <c r="AR217" s="16">
        <f t="shared" ref="AR217:AR225" si="90">IF(AP217=0,0,AQ217/AP217*1000)</f>
        <v>0</v>
      </c>
      <c r="AS217" s="6">
        <v>0</v>
      </c>
      <c r="AT217" s="5">
        <v>0</v>
      </c>
      <c r="AU217" s="16">
        <f t="shared" ref="AU217:AU225" si="91">IF(AS217=0,0,AT217/AS217*1000)</f>
        <v>0</v>
      </c>
      <c r="AV217" s="6">
        <v>0</v>
      </c>
      <c r="AW217" s="5">
        <v>0</v>
      </c>
      <c r="AX217" s="16">
        <f t="shared" ref="AX217:AX225" si="92">IF(AV217=0,0,AW217/AV217*1000)</f>
        <v>0</v>
      </c>
      <c r="AY217" s="6">
        <v>0</v>
      </c>
      <c r="AZ217" s="5">
        <v>0</v>
      </c>
      <c r="BA217" s="16">
        <f t="shared" ref="BA217:BA225" si="93">IF(AY217=0,0,AZ217/AY217*1000)</f>
        <v>0</v>
      </c>
      <c r="BB217" s="6">
        <v>0</v>
      </c>
      <c r="BC217" s="5">
        <v>0</v>
      </c>
      <c r="BD217" s="16">
        <f t="shared" ref="BD217:BD225" si="94">IF(BB217=0,0,BC217/BB217*1000)</f>
        <v>0</v>
      </c>
      <c r="BE217" s="6">
        <v>0</v>
      </c>
      <c r="BF217" s="5">
        <v>0</v>
      </c>
      <c r="BG217" s="16">
        <f t="shared" ref="BG217:BG225" si="95">IF(BE217=0,0,BF217/BE217*1000)</f>
        <v>0</v>
      </c>
      <c r="BH217" s="6">
        <v>0</v>
      </c>
      <c r="BI217" s="5">
        <v>0</v>
      </c>
      <c r="BJ217" s="16">
        <f t="shared" ref="BJ217:BJ225" si="96">IF(BH217=0,0,BI217/BH217*1000)</f>
        <v>0</v>
      </c>
      <c r="BK217" s="6">
        <v>0</v>
      </c>
      <c r="BL217" s="5">
        <v>0</v>
      </c>
      <c r="BM217" s="16">
        <f t="shared" ref="BM217:BM225" si="97">IF(BK217=0,0,BL217/BK217*1000)</f>
        <v>0</v>
      </c>
      <c r="BN217" s="6">
        <v>0</v>
      </c>
      <c r="BO217" s="5">
        <v>0</v>
      </c>
      <c r="BP217" s="16">
        <f t="shared" ref="BP217:BP225" si="98">IF(BN217=0,0,BO217/BN217*1000)</f>
        <v>0</v>
      </c>
      <c r="BQ217" s="6"/>
      <c r="BR217" s="5"/>
      <c r="BS217" s="16"/>
      <c r="BT217" s="6">
        <v>0</v>
      </c>
      <c r="BU217" s="5">
        <v>0</v>
      </c>
      <c r="BV217" s="16">
        <f t="shared" ref="BV217:BV225" si="99">IF(BT217=0,0,BU217/BT217*1000)</f>
        <v>0</v>
      </c>
      <c r="BW217" s="6">
        <v>0</v>
      </c>
      <c r="BX217" s="5">
        <v>0</v>
      </c>
      <c r="BY217" s="16">
        <f t="shared" ref="BY217:BY225" si="100">IF(BW217=0,0,BX217/BW217*1000)</f>
        <v>0</v>
      </c>
      <c r="BZ217" s="6">
        <v>0</v>
      </c>
      <c r="CA217" s="5">
        <v>0</v>
      </c>
      <c r="CB217" s="16">
        <f t="shared" ref="CB217:CB225" si="101">IF(BZ217=0,0,CA217/BZ217*1000)</f>
        <v>0</v>
      </c>
      <c r="CC217" s="6">
        <v>0</v>
      </c>
      <c r="CD217" s="5">
        <v>0</v>
      </c>
      <c r="CE217" s="16">
        <f t="shared" ref="CE217:CE225" si="102">IF(CC217=0,0,CD217/CC217*1000)</f>
        <v>0</v>
      </c>
      <c r="CF217" s="7">
        <f t="shared" si="76"/>
        <v>19</v>
      </c>
      <c r="CG217" s="17">
        <f t="shared" si="77"/>
        <v>300.09500000000003</v>
      </c>
    </row>
    <row r="218" spans="1:85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/>
      <c r="AH218" s="5"/>
      <c r="AI218" s="16"/>
      <c r="AJ218" s="6">
        <v>39.5</v>
      </c>
      <c r="AK218" s="5">
        <v>142.22900000000001</v>
      </c>
      <c r="AL218" s="16">
        <f t="shared" si="88"/>
        <v>3600.7341772151904</v>
      </c>
      <c r="AM218" s="6">
        <v>0</v>
      </c>
      <c r="AN218" s="5">
        <v>0</v>
      </c>
      <c r="AO218" s="16">
        <f t="shared" si="89"/>
        <v>0</v>
      </c>
      <c r="AP218" s="6">
        <v>0</v>
      </c>
      <c r="AQ218" s="5">
        <v>0</v>
      </c>
      <c r="AR218" s="16">
        <f t="shared" si="90"/>
        <v>0</v>
      </c>
      <c r="AS218" s="6">
        <v>0</v>
      </c>
      <c r="AT218" s="5">
        <v>0</v>
      </c>
      <c r="AU218" s="16">
        <f t="shared" si="91"/>
        <v>0</v>
      </c>
      <c r="AV218" s="6">
        <v>238</v>
      </c>
      <c r="AW218" s="5">
        <v>1050</v>
      </c>
      <c r="AX218" s="16">
        <f t="shared" si="92"/>
        <v>4411.7647058823532</v>
      </c>
      <c r="AY218" s="6">
        <v>0</v>
      </c>
      <c r="AZ218" s="5">
        <v>0</v>
      </c>
      <c r="BA218" s="16">
        <f t="shared" si="93"/>
        <v>0</v>
      </c>
      <c r="BB218" s="6">
        <v>0.188</v>
      </c>
      <c r="BC218" s="5">
        <v>3.5999999999999997E-2</v>
      </c>
      <c r="BD218" s="16">
        <f t="shared" si="94"/>
        <v>191.48936170212767</v>
      </c>
      <c r="BE218" s="6">
        <v>0</v>
      </c>
      <c r="BF218" s="5">
        <v>0</v>
      </c>
      <c r="BG218" s="16">
        <f t="shared" si="95"/>
        <v>0</v>
      </c>
      <c r="BH218" s="6">
        <v>0</v>
      </c>
      <c r="BI218" s="5">
        <v>0</v>
      </c>
      <c r="BJ218" s="16">
        <f t="shared" si="96"/>
        <v>0</v>
      </c>
      <c r="BK218" s="6">
        <v>0</v>
      </c>
      <c r="BL218" s="5">
        <v>0</v>
      </c>
      <c r="BM218" s="16">
        <f t="shared" si="97"/>
        <v>0</v>
      </c>
      <c r="BN218" s="6">
        <v>0</v>
      </c>
      <c r="BO218" s="5">
        <v>0</v>
      </c>
      <c r="BP218" s="16">
        <f t="shared" si="98"/>
        <v>0</v>
      </c>
      <c r="BQ218" s="6"/>
      <c r="BR218" s="5"/>
      <c r="BS218" s="16"/>
      <c r="BT218" s="6">
        <v>0</v>
      </c>
      <c r="BU218" s="5">
        <v>0</v>
      </c>
      <c r="BV218" s="16">
        <f t="shared" si="99"/>
        <v>0</v>
      </c>
      <c r="BW218" s="6">
        <v>1</v>
      </c>
      <c r="BX218" s="5">
        <v>0.33</v>
      </c>
      <c r="BY218" s="16">
        <f t="shared" si="100"/>
        <v>330</v>
      </c>
      <c r="BZ218" s="6">
        <v>60</v>
      </c>
      <c r="CA218" s="5">
        <v>954.30600000000004</v>
      </c>
      <c r="CB218" s="16">
        <f t="shared" si="101"/>
        <v>15905.1</v>
      </c>
      <c r="CC218" s="6">
        <v>0</v>
      </c>
      <c r="CD218" s="5">
        <v>0</v>
      </c>
      <c r="CE218" s="16">
        <f t="shared" si="102"/>
        <v>0</v>
      </c>
      <c r="CF218" s="7">
        <f t="shared" si="76"/>
        <v>339.38799999999998</v>
      </c>
      <c r="CG218" s="17">
        <f t="shared" si="77"/>
        <v>2149.2750000000001</v>
      </c>
    </row>
    <row r="219" spans="1:85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/>
      <c r="AH219" s="5"/>
      <c r="AI219" s="16"/>
      <c r="AJ219" s="6">
        <v>53</v>
      </c>
      <c r="AK219" s="5">
        <v>223.97200000000001</v>
      </c>
      <c r="AL219" s="16">
        <f t="shared" si="88"/>
        <v>4225.8867924528304</v>
      </c>
      <c r="AM219" s="6">
        <v>0</v>
      </c>
      <c r="AN219" s="5">
        <v>0</v>
      </c>
      <c r="AO219" s="16">
        <f t="shared" si="89"/>
        <v>0</v>
      </c>
      <c r="AP219" s="6">
        <v>0</v>
      </c>
      <c r="AQ219" s="5">
        <v>0</v>
      </c>
      <c r="AR219" s="16">
        <f t="shared" si="90"/>
        <v>0</v>
      </c>
      <c r="AS219" s="6">
        <v>0</v>
      </c>
      <c r="AT219" s="5">
        <v>0</v>
      </c>
      <c r="AU219" s="16">
        <f t="shared" si="91"/>
        <v>0</v>
      </c>
      <c r="AV219" s="6">
        <v>68</v>
      </c>
      <c r="AW219" s="5">
        <v>300</v>
      </c>
      <c r="AX219" s="16">
        <f t="shared" si="92"/>
        <v>4411.7647058823532</v>
      </c>
      <c r="AY219" s="6">
        <v>0</v>
      </c>
      <c r="AZ219" s="5">
        <v>0</v>
      </c>
      <c r="BA219" s="16">
        <f t="shared" si="93"/>
        <v>0</v>
      </c>
      <c r="BB219" s="6">
        <v>0</v>
      </c>
      <c r="BC219" s="5">
        <v>0</v>
      </c>
      <c r="BD219" s="16">
        <f t="shared" si="94"/>
        <v>0</v>
      </c>
      <c r="BE219" s="6">
        <v>0</v>
      </c>
      <c r="BF219" s="5">
        <v>0</v>
      </c>
      <c r="BG219" s="16">
        <f t="shared" si="95"/>
        <v>0</v>
      </c>
      <c r="BH219" s="6">
        <v>0</v>
      </c>
      <c r="BI219" s="5">
        <v>0</v>
      </c>
      <c r="BJ219" s="16">
        <f t="shared" si="96"/>
        <v>0</v>
      </c>
      <c r="BK219" s="6">
        <v>0</v>
      </c>
      <c r="BL219" s="5">
        <v>0</v>
      </c>
      <c r="BM219" s="16">
        <f t="shared" si="97"/>
        <v>0</v>
      </c>
      <c r="BN219" s="6">
        <v>0</v>
      </c>
      <c r="BO219" s="5">
        <v>0</v>
      </c>
      <c r="BP219" s="16">
        <f t="shared" si="98"/>
        <v>0</v>
      </c>
      <c r="BQ219" s="6"/>
      <c r="BR219" s="5"/>
      <c r="BS219" s="16"/>
      <c r="BT219" s="6">
        <v>0</v>
      </c>
      <c r="BU219" s="5">
        <v>0</v>
      </c>
      <c r="BV219" s="16">
        <f t="shared" si="99"/>
        <v>0</v>
      </c>
      <c r="BW219" s="6">
        <v>0</v>
      </c>
      <c r="BX219" s="5">
        <v>0</v>
      </c>
      <c r="BY219" s="16">
        <f t="shared" si="100"/>
        <v>0</v>
      </c>
      <c r="BZ219" s="6">
        <v>0</v>
      </c>
      <c r="CA219" s="5">
        <v>0</v>
      </c>
      <c r="CB219" s="16">
        <f t="shared" si="101"/>
        <v>0</v>
      </c>
      <c r="CC219" s="6">
        <v>25</v>
      </c>
      <c r="CD219" s="5">
        <v>172.93299999999999</v>
      </c>
      <c r="CE219" s="16">
        <f t="shared" si="102"/>
        <v>6917.32</v>
      </c>
      <c r="CF219" s="7">
        <f t="shared" si="76"/>
        <v>146</v>
      </c>
      <c r="CG219" s="17">
        <f t="shared" si="77"/>
        <v>696.90499999999997</v>
      </c>
    </row>
    <row r="220" spans="1:85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/>
      <c r="AH220" s="5"/>
      <c r="AI220" s="16"/>
      <c r="AJ220" s="6">
        <v>51</v>
      </c>
      <c r="AK220" s="5">
        <v>210.74100000000001</v>
      </c>
      <c r="AL220" s="16">
        <f t="shared" si="88"/>
        <v>4132.1764705882351</v>
      </c>
      <c r="AM220" s="6">
        <v>0</v>
      </c>
      <c r="AN220" s="5">
        <v>0</v>
      </c>
      <c r="AO220" s="16">
        <f t="shared" si="89"/>
        <v>0</v>
      </c>
      <c r="AP220" s="6">
        <v>0</v>
      </c>
      <c r="AQ220" s="5">
        <v>0</v>
      </c>
      <c r="AR220" s="16">
        <f t="shared" si="90"/>
        <v>0</v>
      </c>
      <c r="AS220" s="6">
        <v>0</v>
      </c>
      <c r="AT220" s="5">
        <v>0</v>
      </c>
      <c r="AU220" s="16">
        <f t="shared" si="91"/>
        <v>0</v>
      </c>
      <c r="AV220" s="6">
        <v>68</v>
      </c>
      <c r="AW220" s="5">
        <v>300</v>
      </c>
      <c r="AX220" s="16">
        <f t="shared" si="92"/>
        <v>4411.7647058823532</v>
      </c>
      <c r="AY220" s="6">
        <v>0</v>
      </c>
      <c r="AZ220" s="5">
        <v>0</v>
      </c>
      <c r="BA220" s="16">
        <f t="shared" si="93"/>
        <v>0</v>
      </c>
      <c r="BB220" s="6">
        <v>0</v>
      </c>
      <c r="BC220" s="5">
        <v>0</v>
      </c>
      <c r="BD220" s="16">
        <f t="shared" si="94"/>
        <v>0</v>
      </c>
      <c r="BE220" s="6">
        <v>0</v>
      </c>
      <c r="BF220" s="5">
        <v>0</v>
      </c>
      <c r="BG220" s="16">
        <f t="shared" si="95"/>
        <v>0</v>
      </c>
      <c r="BH220" s="6">
        <v>0</v>
      </c>
      <c r="BI220" s="5">
        <v>0</v>
      </c>
      <c r="BJ220" s="16">
        <f t="shared" si="96"/>
        <v>0</v>
      </c>
      <c r="BK220" s="6">
        <v>0</v>
      </c>
      <c r="BL220" s="5">
        <v>0</v>
      </c>
      <c r="BM220" s="16">
        <f t="shared" si="97"/>
        <v>0</v>
      </c>
      <c r="BN220" s="6">
        <v>0</v>
      </c>
      <c r="BO220" s="5">
        <v>0</v>
      </c>
      <c r="BP220" s="16">
        <f t="shared" si="98"/>
        <v>0</v>
      </c>
      <c r="BQ220" s="6"/>
      <c r="BR220" s="5"/>
      <c r="BS220" s="16"/>
      <c r="BT220" s="6">
        <v>0</v>
      </c>
      <c r="BU220" s="5">
        <v>0</v>
      </c>
      <c r="BV220" s="16">
        <f t="shared" si="99"/>
        <v>0</v>
      </c>
      <c r="BW220" s="6">
        <v>0.52</v>
      </c>
      <c r="BX220" s="5">
        <v>0.4</v>
      </c>
      <c r="BY220" s="16">
        <f t="shared" si="100"/>
        <v>769.23076923076928</v>
      </c>
      <c r="BZ220" s="6">
        <v>0</v>
      </c>
      <c r="CA220" s="5">
        <v>0</v>
      </c>
      <c r="CB220" s="16">
        <f t="shared" si="101"/>
        <v>0</v>
      </c>
      <c r="CC220" s="6">
        <v>75</v>
      </c>
      <c r="CD220" s="5">
        <v>514.39300000000003</v>
      </c>
      <c r="CE220" s="16">
        <f t="shared" si="102"/>
        <v>6858.5733333333337</v>
      </c>
      <c r="CF220" s="7">
        <f t="shared" si="76"/>
        <v>194.72</v>
      </c>
      <c r="CG220" s="17">
        <f t="shared" si="77"/>
        <v>1025.8209999999999</v>
      </c>
    </row>
    <row r="221" spans="1:85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/>
      <c r="AH221" s="5"/>
      <c r="AI221" s="16"/>
      <c r="AJ221" s="6">
        <v>26.5</v>
      </c>
      <c r="AK221" s="5">
        <v>109.04600000000001</v>
      </c>
      <c r="AL221" s="16">
        <f t="shared" si="88"/>
        <v>4114.9433962264156</v>
      </c>
      <c r="AM221" s="6">
        <v>0</v>
      </c>
      <c r="AN221" s="5">
        <v>0</v>
      </c>
      <c r="AO221" s="16">
        <f t="shared" si="89"/>
        <v>0</v>
      </c>
      <c r="AP221" s="6">
        <v>0</v>
      </c>
      <c r="AQ221" s="5">
        <v>0</v>
      </c>
      <c r="AR221" s="16">
        <f t="shared" si="90"/>
        <v>0</v>
      </c>
      <c r="AS221" s="6">
        <v>0</v>
      </c>
      <c r="AT221" s="5">
        <v>0</v>
      </c>
      <c r="AU221" s="16">
        <f t="shared" si="91"/>
        <v>0</v>
      </c>
      <c r="AV221" s="6">
        <v>44</v>
      </c>
      <c r="AW221" s="5">
        <v>300</v>
      </c>
      <c r="AX221" s="16">
        <f t="shared" si="92"/>
        <v>6818.181818181818</v>
      </c>
      <c r="AY221" s="6">
        <v>0</v>
      </c>
      <c r="AZ221" s="5">
        <v>0</v>
      </c>
      <c r="BA221" s="16">
        <f t="shared" si="93"/>
        <v>0</v>
      </c>
      <c r="BB221" s="6">
        <v>0</v>
      </c>
      <c r="BC221" s="5">
        <v>0</v>
      </c>
      <c r="BD221" s="16">
        <f t="shared" si="94"/>
        <v>0</v>
      </c>
      <c r="BE221" s="6">
        <v>0</v>
      </c>
      <c r="BF221" s="5">
        <v>0</v>
      </c>
      <c r="BG221" s="16">
        <f t="shared" si="95"/>
        <v>0</v>
      </c>
      <c r="BH221" s="6">
        <v>0</v>
      </c>
      <c r="BI221" s="5">
        <v>0</v>
      </c>
      <c r="BJ221" s="16">
        <f t="shared" si="96"/>
        <v>0</v>
      </c>
      <c r="BK221" s="6">
        <v>0</v>
      </c>
      <c r="BL221" s="5">
        <v>0</v>
      </c>
      <c r="BM221" s="16">
        <f t="shared" si="97"/>
        <v>0</v>
      </c>
      <c r="BN221" s="6">
        <v>0</v>
      </c>
      <c r="BO221" s="5">
        <v>0</v>
      </c>
      <c r="BP221" s="16">
        <f t="shared" si="98"/>
        <v>0</v>
      </c>
      <c r="BQ221" s="6"/>
      <c r="BR221" s="5"/>
      <c r="BS221" s="16"/>
      <c r="BT221" s="6">
        <v>0</v>
      </c>
      <c r="BU221" s="5">
        <v>0</v>
      </c>
      <c r="BV221" s="16">
        <f t="shared" si="99"/>
        <v>0</v>
      </c>
      <c r="BW221" s="6">
        <v>0.75</v>
      </c>
      <c r="BX221" s="5">
        <v>2</v>
      </c>
      <c r="BY221" s="16">
        <f t="shared" si="100"/>
        <v>2666.6666666666665</v>
      </c>
      <c r="BZ221" s="6">
        <v>0</v>
      </c>
      <c r="CA221" s="5">
        <v>0</v>
      </c>
      <c r="CB221" s="16">
        <f t="shared" si="101"/>
        <v>0</v>
      </c>
      <c r="CC221" s="6">
        <v>0</v>
      </c>
      <c r="CD221" s="5">
        <v>0</v>
      </c>
      <c r="CE221" s="16">
        <f t="shared" si="102"/>
        <v>0</v>
      </c>
      <c r="CF221" s="7">
        <f t="shared" si="76"/>
        <v>71.25</v>
      </c>
      <c r="CG221" s="17">
        <f t="shared" si="77"/>
        <v>411.04599999999999</v>
      </c>
    </row>
    <row r="222" spans="1:85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6"/>
      <c r="AH222" s="5"/>
      <c r="AI222" s="16"/>
      <c r="AJ222" s="69">
        <v>30.5</v>
      </c>
      <c r="AK222" s="70">
        <v>124.101</v>
      </c>
      <c r="AL222" s="16">
        <f t="shared" si="88"/>
        <v>4068.8852459016393</v>
      </c>
      <c r="AM222" s="6">
        <v>0</v>
      </c>
      <c r="AN222" s="5">
        <v>0</v>
      </c>
      <c r="AO222" s="16">
        <f t="shared" si="89"/>
        <v>0</v>
      </c>
      <c r="AP222" s="6">
        <v>0</v>
      </c>
      <c r="AQ222" s="5">
        <v>0</v>
      </c>
      <c r="AR222" s="16">
        <f t="shared" si="90"/>
        <v>0</v>
      </c>
      <c r="AS222" s="6">
        <v>0</v>
      </c>
      <c r="AT222" s="5">
        <v>0</v>
      </c>
      <c r="AU222" s="16">
        <f t="shared" si="91"/>
        <v>0</v>
      </c>
      <c r="AV222" s="6">
        <v>0</v>
      </c>
      <c r="AW222" s="5">
        <v>0</v>
      </c>
      <c r="AX222" s="16">
        <f t="shared" si="92"/>
        <v>0</v>
      </c>
      <c r="AY222" s="6">
        <v>0</v>
      </c>
      <c r="AZ222" s="5">
        <v>0</v>
      </c>
      <c r="BA222" s="16">
        <f t="shared" si="93"/>
        <v>0</v>
      </c>
      <c r="BB222" s="6">
        <v>0</v>
      </c>
      <c r="BC222" s="5">
        <v>0</v>
      </c>
      <c r="BD222" s="16">
        <f t="shared" si="94"/>
        <v>0</v>
      </c>
      <c r="BE222" s="6">
        <v>0</v>
      </c>
      <c r="BF222" s="5">
        <v>0</v>
      </c>
      <c r="BG222" s="16">
        <f t="shared" si="95"/>
        <v>0</v>
      </c>
      <c r="BH222" s="6">
        <v>0</v>
      </c>
      <c r="BI222" s="5">
        <v>0</v>
      </c>
      <c r="BJ222" s="16">
        <f t="shared" si="96"/>
        <v>0</v>
      </c>
      <c r="BK222" s="6">
        <v>0</v>
      </c>
      <c r="BL222" s="5">
        <v>0</v>
      </c>
      <c r="BM222" s="16">
        <f t="shared" si="97"/>
        <v>0</v>
      </c>
      <c r="BN222" s="6">
        <v>0</v>
      </c>
      <c r="BO222" s="5">
        <v>0</v>
      </c>
      <c r="BP222" s="16">
        <f t="shared" si="98"/>
        <v>0</v>
      </c>
      <c r="BQ222" s="6"/>
      <c r="BR222" s="5"/>
      <c r="BS222" s="16"/>
      <c r="BT222" s="6">
        <v>0</v>
      </c>
      <c r="BU222" s="5">
        <v>0</v>
      </c>
      <c r="BV222" s="16">
        <f t="shared" si="99"/>
        <v>0</v>
      </c>
      <c r="BW222" s="6">
        <v>0</v>
      </c>
      <c r="BX222" s="5">
        <v>0</v>
      </c>
      <c r="BY222" s="16">
        <f t="shared" si="100"/>
        <v>0</v>
      </c>
      <c r="BZ222" s="69">
        <v>120</v>
      </c>
      <c r="CA222" s="70">
        <v>1449.068</v>
      </c>
      <c r="CB222" s="16">
        <f t="shared" si="101"/>
        <v>12075.566666666668</v>
      </c>
      <c r="CC222" s="6">
        <v>0</v>
      </c>
      <c r="CD222" s="5">
        <v>0</v>
      </c>
      <c r="CE222" s="16">
        <f t="shared" si="102"/>
        <v>0</v>
      </c>
      <c r="CF222" s="7">
        <f t="shared" si="76"/>
        <v>150.5</v>
      </c>
      <c r="CG222" s="17">
        <f t="shared" si="77"/>
        <v>1573.1689999999999</v>
      </c>
    </row>
    <row r="223" spans="1:85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6"/>
      <c r="AH223" s="5"/>
      <c r="AI223" s="16"/>
      <c r="AJ223" s="71">
        <v>61</v>
      </c>
      <c r="AK223" s="72">
        <v>238.83099999999999</v>
      </c>
      <c r="AL223" s="16">
        <f t="shared" si="88"/>
        <v>3915.2622950819673</v>
      </c>
      <c r="AM223" s="6">
        <v>0</v>
      </c>
      <c r="AN223" s="5">
        <v>0</v>
      </c>
      <c r="AO223" s="16">
        <f t="shared" si="89"/>
        <v>0</v>
      </c>
      <c r="AP223" s="6">
        <v>0</v>
      </c>
      <c r="AQ223" s="5">
        <v>0</v>
      </c>
      <c r="AR223" s="16">
        <f t="shared" si="90"/>
        <v>0</v>
      </c>
      <c r="AS223" s="6">
        <v>0</v>
      </c>
      <c r="AT223" s="5">
        <v>0</v>
      </c>
      <c r="AU223" s="16">
        <f t="shared" si="91"/>
        <v>0</v>
      </c>
      <c r="AV223" s="6">
        <v>0</v>
      </c>
      <c r="AW223" s="5">
        <v>0</v>
      </c>
      <c r="AX223" s="16">
        <f t="shared" si="92"/>
        <v>0</v>
      </c>
      <c r="AY223" s="6">
        <v>0</v>
      </c>
      <c r="AZ223" s="5">
        <v>0</v>
      </c>
      <c r="BA223" s="16">
        <f t="shared" si="93"/>
        <v>0</v>
      </c>
      <c r="BB223" s="6">
        <v>0</v>
      </c>
      <c r="BC223" s="5">
        <v>0</v>
      </c>
      <c r="BD223" s="16">
        <f t="shared" si="94"/>
        <v>0</v>
      </c>
      <c r="BE223" s="6">
        <v>0</v>
      </c>
      <c r="BF223" s="5">
        <v>0</v>
      </c>
      <c r="BG223" s="16">
        <f t="shared" si="95"/>
        <v>0</v>
      </c>
      <c r="BH223" s="6">
        <v>0</v>
      </c>
      <c r="BI223" s="5">
        <v>0</v>
      </c>
      <c r="BJ223" s="16">
        <f t="shared" si="96"/>
        <v>0</v>
      </c>
      <c r="BK223" s="6">
        <v>0</v>
      </c>
      <c r="BL223" s="5">
        <v>0</v>
      </c>
      <c r="BM223" s="16">
        <f t="shared" si="97"/>
        <v>0</v>
      </c>
      <c r="BN223" s="6">
        <v>0</v>
      </c>
      <c r="BO223" s="5">
        <v>0</v>
      </c>
      <c r="BP223" s="16">
        <f t="shared" si="98"/>
        <v>0</v>
      </c>
      <c r="BQ223" s="6"/>
      <c r="BR223" s="5"/>
      <c r="BS223" s="16"/>
      <c r="BT223" s="6">
        <v>0</v>
      </c>
      <c r="BU223" s="5">
        <v>0</v>
      </c>
      <c r="BV223" s="16">
        <f t="shared" si="99"/>
        <v>0</v>
      </c>
      <c r="BW223" s="6">
        <v>0</v>
      </c>
      <c r="BX223" s="5">
        <v>0</v>
      </c>
      <c r="BY223" s="16">
        <f t="shared" si="100"/>
        <v>0</v>
      </c>
      <c r="BZ223" s="6">
        <v>0</v>
      </c>
      <c r="CA223" s="5">
        <v>0</v>
      </c>
      <c r="CB223" s="16">
        <f t="shared" si="101"/>
        <v>0</v>
      </c>
      <c r="CC223" s="6">
        <v>0</v>
      </c>
      <c r="CD223" s="5">
        <v>0</v>
      </c>
      <c r="CE223" s="16">
        <f t="shared" si="102"/>
        <v>0</v>
      </c>
      <c r="CF223" s="7">
        <f t="shared" si="76"/>
        <v>61</v>
      </c>
      <c r="CG223" s="17">
        <f t="shared" si="77"/>
        <v>238.83099999999999</v>
      </c>
    </row>
    <row r="224" spans="1:85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6"/>
      <c r="AH224" s="5"/>
      <c r="AI224" s="16"/>
      <c r="AJ224" s="69">
        <v>58</v>
      </c>
      <c r="AK224" s="70">
        <v>161.24100000000001</v>
      </c>
      <c r="AL224" s="16">
        <f t="shared" si="88"/>
        <v>2780.0172413793107</v>
      </c>
      <c r="AM224" s="6">
        <v>0</v>
      </c>
      <c r="AN224" s="5">
        <v>0</v>
      </c>
      <c r="AO224" s="16">
        <f t="shared" si="89"/>
        <v>0</v>
      </c>
      <c r="AP224" s="6">
        <v>0</v>
      </c>
      <c r="AQ224" s="5">
        <v>0</v>
      </c>
      <c r="AR224" s="16">
        <f t="shared" si="90"/>
        <v>0</v>
      </c>
      <c r="AS224" s="6">
        <v>0</v>
      </c>
      <c r="AT224" s="5">
        <v>0</v>
      </c>
      <c r="AU224" s="16">
        <f t="shared" si="91"/>
        <v>0</v>
      </c>
      <c r="AV224" s="6">
        <v>0</v>
      </c>
      <c r="AW224" s="5">
        <v>0</v>
      </c>
      <c r="AX224" s="16">
        <f t="shared" si="92"/>
        <v>0</v>
      </c>
      <c r="AY224" s="6">
        <v>0</v>
      </c>
      <c r="AZ224" s="5">
        <v>0</v>
      </c>
      <c r="BA224" s="16">
        <f t="shared" si="93"/>
        <v>0</v>
      </c>
      <c r="BB224" s="6">
        <v>0</v>
      </c>
      <c r="BC224" s="5">
        <v>0</v>
      </c>
      <c r="BD224" s="16">
        <f t="shared" si="94"/>
        <v>0</v>
      </c>
      <c r="BE224" s="6">
        <v>0</v>
      </c>
      <c r="BF224" s="5">
        <v>0</v>
      </c>
      <c r="BG224" s="16">
        <f t="shared" si="95"/>
        <v>0</v>
      </c>
      <c r="BH224" s="6">
        <v>0</v>
      </c>
      <c r="BI224" s="5">
        <v>0</v>
      </c>
      <c r="BJ224" s="16">
        <f t="shared" si="96"/>
        <v>0</v>
      </c>
      <c r="BK224" s="6">
        <v>0</v>
      </c>
      <c r="BL224" s="5">
        <v>0</v>
      </c>
      <c r="BM224" s="16">
        <f t="shared" si="97"/>
        <v>0</v>
      </c>
      <c r="BN224" s="6">
        <v>0</v>
      </c>
      <c r="BO224" s="5">
        <v>0</v>
      </c>
      <c r="BP224" s="16">
        <f t="shared" si="98"/>
        <v>0</v>
      </c>
      <c r="BQ224" s="6"/>
      <c r="BR224" s="5"/>
      <c r="BS224" s="16"/>
      <c r="BT224" s="6">
        <v>0</v>
      </c>
      <c r="BU224" s="5">
        <v>0</v>
      </c>
      <c r="BV224" s="16">
        <f t="shared" si="99"/>
        <v>0</v>
      </c>
      <c r="BW224" s="69">
        <v>0.32</v>
      </c>
      <c r="BX224" s="70">
        <v>0.77</v>
      </c>
      <c r="BY224" s="16">
        <f t="shared" si="100"/>
        <v>2406.25</v>
      </c>
      <c r="BZ224" s="6">
        <v>0</v>
      </c>
      <c r="CA224" s="5">
        <v>0</v>
      </c>
      <c r="CB224" s="16">
        <f t="shared" si="101"/>
        <v>0</v>
      </c>
      <c r="CC224" s="6">
        <v>0</v>
      </c>
      <c r="CD224" s="5">
        <v>0</v>
      </c>
      <c r="CE224" s="16">
        <f t="shared" si="102"/>
        <v>0</v>
      </c>
      <c r="CF224" s="7">
        <f t="shared" si="76"/>
        <v>58.32</v>
      </c>
      <c r="CG224" s="17">
        <f t="shared" si="77"/>
        <v>162.01100000000002</v>
      </c>
    </row>
    <row r="225" spans="1:85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4">
        <v>121.82</v>
      </c>
      <c r="AE225" s="5">
        <v>1781.2170000000001</v>
      </c>
      <c r="AF225" s="16">
        <f t="shared" si="87"/>
        <v>14621.712362502054</v>
      </c>
      <c r="AG225" s="74"/>
      <c r="AH225" s="5"/>
      <c r="AI225" s="16"/>
      <c r="AJ225" s="74">
        <v>41</v>
      </c>
      <c r="AK225" s="5">
        <v>92.733000000000004</v>
      </c>
      <c r="AL225" s="16">
        <f t="shared" si="88"/>
        <v>2261.7804878048782</v>
      </c>
      <c r="AM225" s="6">
        <v>0</v>
      </c>
      <c r="AN225" s="5">
        <v>0</v>
      </c>
      <c r="AO225" s="16">
        <f t="shared" si="89"/>
        <v>0</v>
      </c>
      <c r="AP225" s="6">
        <v>0</v>
      </c>
      <c r="AQ225" s="5">
        <v>0</v>
      </c>
      <c r="AR225" s="16">
        <f t="shared" si="90"/>
        <v>0</v>
      </c>
      <c r="AS225" s="6">
        <v>0</v>
      </c>
      <c r="AT225" s="5">
        <v>0</v>
      </c>
      <c r="AU225" s="16">
        <f t="shared" si="91"/>
        <v>0</v>
      </c>
      <c r="AV225" s="6">
        <v>0</v>
      </c>
      <c r="AW225" s="5">
        <v>0</v>
      </c>
      <c r="AX225" s="16">
        <f t="shared" si="92"/>
        <v>0</v>
      </c>
      <c r="AY225" s="6">
        <v>0</v>
      </c>
      <c r="AZ225" s="5">
        <v>0</v>
      </c>
      <c r="BA225" s="16">
        <f t="shared" si="93"/>
        <v>0</v>
      </c>
      <c r="BB225" s="6">
        <v>0</v>
      </c>
      <c r="BC225" s="5">
        <v>0</v>
      </c>
      <c r="BD225" s="16">
        <f t="shared" si="94"/>
        <v>0</v>
      </c>
      <c r="BE225" s="6">
        <v>0</v>
      </c>
      <c r="BF225" s="5">
        <v>0</v>
      </c>
      <c r="BG225" s="16">
        <f t="shared" si="95"/>
        <v>0</v>
      </c>
      <c r="BH225" s="6">
        <v>0</v>
      </c>
      <c r="BI225" s="5">
        <v>0</v>
      </c>
      <c r="BJ225" s="16">
        <f t="shared" si="96"/>
        <v>0</v>
      </c>
      <c r="BK225" s="6">
        <v>0</v>
      </c>
      <c r="BL225" s="5">
        <v>0</v>
      </c>
      <c r="BM225" s="16">
        <f t="shared" si="97"/>
        <v>0</v>
      </c>
      <c r="BN225" s="6">
        <v>0</v>
      </c>
      <c r="BO225" s="5">
        <v>0</v>
      </c>
      <c r="BP225" s="16">
        <f t="shared" si="98"/>
        <v>0</v>
      </c>
      <c r="BQ225" s="6"/>
      <c r="BR225" s="5"/>
      <c r="BS225" s="16"/>
      <c r="BT225" s="6">
        <v>0</v>
      </c>
      <c r="BU225" s="5">
        <v>0</v>
      </c>
      <c r="BV225" s="16">
        <f t="shared" si="99"/>
        <v>0</v>
      </c>
      <c r="BW225" s="6">
        <v>0</v>
      </c>
      <c r="BX225" s="5">
        <v>0</v>
      </c>
      <c r="BY225" s="16">
        <f t="shared" si="100"/>
        <v>0</v>
      </c>
      <c r="BZ225" s="6">
        <v>0</v>
      </c>
      <c r="CA225" s="5">
        <v>0</v>
      </c>
      <c r="CB225" s="16">
        <f t="shared" si="101"/>
        <v>0</v>
      </c>
      <c r="CC225" s="6">
        <v>0</v>
      </c>
      <c r="CD225" s="5">
        <v>0</v>
      </c>
      <c r="CE225" s="16">
        <f t="shared" si="102"/>
        <v>0</v>
      </c>
      <c r="CF225" s="7">
        <f t="shared" si="76"/>
        <v>162.82</v>
      </c>
      <c r="CG225" s="17">
        <f t="shared" si="77"/>
        <v>1873.95</v>
      </c>
    </row>
    <row r="226" spans="1:85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/>
      <c r="AH226" s="37"/>
      <c r="AI226" s="55"/>
      <c r="AJ226" s="54">
        <f t="shared" ref="AJ226:AK226" si="114">SUM(AJ214:AJ225)</f>
        <v>411.5</v>
      </c>
      <c r="AK226" s="37">
        <f t="shared" si="114"/>
        <v>1481.3</v>
      </c>
      <c r="AL226" s="55"/>
      <c r="AM226" s="54">
        <f t="shared" ref="AM226:AN226" si="115">SUM(AM214:AM225)</f>
        <v>0</v>
      </c>
      <c r="AN226" s="37">
        <f t="shared" si="115"/>
        <v>0</v>
      </c>
      <c r="AO226" s="55"/>
      <c r="AP226" s="54">
        <f t="shared" ref="AP226:AQ226" si="116">SUM(AP214:AP225)</f>
        <v>0</v>
      </c>
      <c r="AQ226" s="37">
        <f t="shared" si="116"/>
        <v>0</v>
      </c>
      <c r="AR226" s="55"/>
      <c r="AS226" s="54">
        <f t="shared" ref="AS226:AT226" si="117">SUM(AS214:AS225)</f>
        <v>0</v>
      </c>
      <c r="AT226" s="37">
        <f t="shared" si="117"/>
        <v>0</v>
      </c>
      <c r="AU226" s="55"/>
      <c r="AV226" s="54">
        <f t="shared" ref="AV226:AW226" si="118">SUM(AV214:AV225)</f>
        <v>418</v>
      </c>
      <c r="AW226" s="37">
        <f t="shared" si="118"/>
        <v>1950</v>
      </c>
      <c r="AX226" s="55"/>
      <c r="AY226" s="54">
        <f t="shared" ref="AY226:AZ226" si="119">SUM(AY214:AY225)</f>
        <v>0</v>
      </c>
      <c r="AZ226" s="37">
        <f t="shared" si="119"/>
        <v>0</v>
      </c>
      <c r="BA226" s="55"/>
      <c r="BB226" s="54">
        <f t="shared" ref="BB226:BC226" si="120">SUM(BB214:BB225)</f>
        <v>0.188</v>
      </c>
      <c r="BC226" s="37">
        <f t="shared" si="120"/>
        <v>3.5999999999999997E-2</v>
      </c>
      <c r="BD226" s="55"/>
      <c r="BE226" s="54">
        <f t="shared" ref="BE226:BF226" si="121">SUM(BE214:BE225)</f>
        <v>0</v>
      </c>
      <c r="BF226" s="37">
        <f t="shared" si="121"/>
        <v>0</v>
      </c>
      <c r="BG226" s="55"/>
      <c r="BH226" s="54">
        <f t="shared" ref="BH226:BI226" si="122">SUM(BH214:BH225)</f>
        <v>0</v>
      </c>
      <c r="BI226" s="37">
        <f t="shared" si="122"/>
        <v>0</v>
      </c>
      <c r="BJ226" s="55"/>
      <c r="BK226" s="54">
        <f t="shared" ref="BK226:BL226" si="123">SUM(BK214:BK225)</f>
        <v>0</v>
      </c>
      <c r="BL226" s="37">
        <f t="shared" si="123"/>
        <v>0</v>
      </c>
      <c r="BM226" s="55"/>
      <c r="BN226" s="54">
        <f t="shared" ref="BN226:BO226" si="124">SUM(BN214:BN225)</f>
        <v>0</v>
      </c>
      <c r="BO226" s="37">
        <f t="shared" si="124"/>
        <v>0</v>
      </c>
      <c r="BP226" s="55"/>
      <c r="BQ226" s="54"/>
      <c r="BR226" s="37"/>
      <c r="BS226" s="55"/>
      <c r="BT226" s="54">
        <f t="shared" ref="BT226:BU226" si="125">SUM(BT214:BT225)</f>
        <v>0</v>
      </c>
      <c r="BU226" s="37">
        <f t="shared" si="125"/>
        <v>0</v>
      </c>
      <c r="BV226" s="55"/>
      <c r="BW226" s="54">
        <f t="shared" ref="BW226:BX226" si="126">SUM(BW214:BW225)</f>
        <v>2.59</v>
      </c>
      <c r="BX226" s="37">
        <f t="shared" si="126"/>
        <v>3.5</v>
      </c>
      <c r="BY226" s="55"/>
      <c r="BZ226" s="54">
        <f t="shared" ref="BZ226:CA226" si="127">SUM(BZ214:BZ225)</f>
        <v>180</v>
      </c>
      <c r="CA226" s="37">
        <f t="shared" si="127"/>
        <v>2403.3739999999998</v>
      </c>
      <c r="CB226" s="55"/>
      <c r="CC226" s="54">
        <f t="shared" ref="CC226:CD226" si="128">SUM(CC214:CC225)</f>
        <v>100</v>
      </c>
      <c r="CD226" s="37">
        <f t="shared" si="128"/>
        <v>687.32600000000002</v>
      </c>
      <c r="CE226" s="55"/>
      <c r="CF226" s="38">
        <f t="shared" si="76"/>
        <v>1509.4780000000001</v>
      </c>
      <c r="CG226" s="39">
        <f t="shared" si="77"/>
        <v>12547.946</v>
      </c>
    </row>
    <row r="227" spans="1:85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4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74"/>
      <c r="AH227" s="5"/>
      <c r="AI227" s="16"/>
      <c r="AJ227" s="6">
        <v>0</v>
      </c>
      <c r="AK227" s="5">
        <v>0</v>
      </c>
      <c r="AL227" s="16">
        <f t="shared" ref="AL227:AL238" si="138">IF(AJ227=0,0,AK227/AJ227*1000)</f>
        <v>0</v>
      </c>
      <c r="AM227" s="6">
        <v>0</v>
      </c>
      <c r="AN227" s="5">
        <v>0</v>
      </c>
      <c r="AO227" s="16">
        <f t="shared" ref="AO227:AO238" si="139">IF(AM227=0,0,AN227/AM227*1000)</f>
        <v>0</v>
      </c>
      <c r="AP227" s="6">
        <v>0</v>
      </c>
      <c r="AQ227" s="5">
        <v>0</v>
      </c>
      <c r="AR227" s="16">
        <f t="shared" ref="AR227:AR238" si="140">IF(AP227=0,0,AQ227/AP227*1000)</f>
        <v>0</v>
      </c>
      <c r="AS227" s="6">
        <v>0</v>
      </c>
      <c r="AT227" s="5">
        <v>0</v>
      </c>
      <c r="AU227" s="16">
        <f t="shared" ref="AU227:AU238" si="141">IF(AS227=0,0,AT227/AS227*1000)</f>
        <v>0</v>
      </c>
      <c r="AV227" s="6">
        <v>0</v>
      </c>
      <c r="AW227" s="5">
        <v>0</v>
      </c>
      <c r="AX227" s="16">
        <f t="shared" ref="AX227:AX238" si="142">IF(AV227=0,0,AW227/AV227*1000)</f>
        <v>0</v>
      </c>
      <c r="AY227" s="6">
        <v>0</v>
      </c>
      <c r="AZ227" s="5">
        <v>0</v>
      </c>
      <c r="BA227" s="16">
        <f t="shared" ref="BA227:BA238" si="143">IF(AY227=0,0,AZ227/AY227*1000)</f>
        <v>0</v>
      </c>
      <c r="BB227" s="6">
        <v>0</v>
      </c>
      <c r="BC227" s="5">
        <v>0</v>
      </c>
      <c r="BD227" s="16">
        <f t="shared" ref="BD227:BD238" si="144">IF(BB227=0,0,BC227/BB227*1000)</f>
        <v>0</v>
      </c>
      <c r="BE227" s="6">
        <v>0</v>
      </c>
      <c r="BF227" s="5">
        <v>0</v>
      </c>
      <c r="BG227" s="16">
        <f t="shared" ref="BG227:BG238" si="145">IF(BE227=0,0,BF227/BE227*1000)</f>
        <v>0</v>
      </c>
      <c r="BH227" s="6">
        <v>0</v>
      </c>
      <c r="BI227" s="5">
        <v>0</v>
      </c>
      <c r="BJ227" s="16">
        <f t="shared" ref="BJ227:BJ238" si="146">IF(BH227=0,0,BI227/BH227*1000)</f>
        <v>0</v>
      </c>
      <c r="BK227" s="6">
        <v>0</v>
      </c>
      <c r="BL227" s="5">
        <v>0</v>
      </c>
      <c r="BM227" s="16">
        <f t="shared" ref="BM227:BM238" si="147">IF(BK227=0,0,BL227/BK227*1000)</f>
        <v>0</v>
      </c>
      <c r="BN227" s="6">
        <v>0</v>
      </c>
      <c r="BO227" s="5">
        <v>0</v>
      </c>
      <c r="BP227" s="16">
        <f t="shared" ref="BP227:BP238" si="148">IF(BN227=0,0,BO227/BN227*1000)</f>
        <v>0</v>
      </c>
      <c r="BQ227" s="6"/>
      <c r="BR227" s="5"/>
      <c r="BS227" s="16"/>
      <c r="BT227" s="6">
        <v>0</v>
      </c>
      <c r="BU227" s="5">
        <v>0</v>
      </c>
      <c r="BV227" s="16">
        <f t="shared" ref="BV227:BV238" si="149">IF(BT227=0,0,BU227/BT227*1000)</f>
        <v>0</v>
      </c>
      <c r="BW227" s="6">
        <v>0</v>
      </c>
      <c r="BX227" s="5">
        <v>0</v>
      </c>
      <c r="BY227" s="16">
        <f t="shared" ref="BY227:BY238" si="150">IF(BW227=0,0,BX227/BW227*1000)</f>
        <v>0</v>
      </c>
      <c r="BZ227" s="6">
        <v>0</v>
      </c>
      <c r="CA227" s="5">
        <v>0</v>
      </c>
      <c r="CB227" s="16">
        <f t="shared" ref="CB227:CB238" si="151">IF(BZ227=0,0,CA227/BZ227*1000)</f>
        <v>0</v>
      </c>
      <c r="CC227" s="6">
        <v>0</v>
      </c>
      <c r="CD227" s="5">
        <v>0</v>
      </c>
      <c r="CE227" s="16">
        <f t="shared" ref="CE227:CE238" si="152">IF(CC227=0,0,CD227/CC227*1000)</f>
        <v>0</v>
      </c>
      <c r="CF227" s="7">
        <f t="shared" ref="CF227:CF239" si="153">SUM(CC227,BT227,BH227,BE227,AS227,AP227,AM227,AJ227,AD227,X227,R227,O227,L227,I227,C227,AA227+AV227+BZ227+BK227+F227+BW227+BB227+U227+AY227)+BN227</f>
        <v>79.962000000000003</v>
      </c>
      <c r="CG227" s="17">
        <f t="shared" ref="CG227:CG239" si="154">SUM(CD227,BU227,BI227,BF227,AT227,AQ227,AN227,AK227,AE227,Y227,S227,P227,M227,J227,D227,AB227+AW227+CA227+BL227+G227+BX227+BC227+V227+AZ227)+BO227</f>
        <v>1259.336</v>
      </c>
    </row>
    <row r="228" spans="1:85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6"/>
      <c r="AH228" s="5"/>
      <c r="AI228" s="16"/>
      <c r="AJ228" s="74">
        <v>48</v>
      </c>
      <c r="AK228" s="5">
        <v>96.697999999999993</v>
      </c>
      <c r="AL228" s="16">
        <f t="shared" si="138"/>
        <v>2014.5416666666667</v>
      </c>
      <c r="AM228" s="6">
        <v>0</v>
      </c>
      <c r="AN228" s="5">
        <v>0</v>
      </c>
      <c r="AO228" s="16">
        <f t="shared" si="139"/>
        <v>0</v>
      </c>
      <c r="AP228" s="6">
        <v>0</v>
      </c>
      <c r="AQ228" s="5">
        <v>0</v>
      </c>
      <c r="AR228" s="16">
        <f t="shared" si="140"/>
        <v>0</v>
      </c>
      <c r="AS228" s="6">
        <v>0</v>
      </c>
      <c r="AT228" s="5">
        <v>0</v>
      </c>
      <c r="AU228" s="16">
        <f t="shared" si="141"/>
        <v>0</v>
      </c>
      <c r="AV228" s="6">
        <v>0</v>
      </c>
      <c r="AW228" s="5">
        <v>0</v>
      </c>
      <c r="AX228" s="16">
        <f t="shared" si="142"/>
        <v>0</v>
      </c>
      <c r="AY228" s="6">
        <v>0</v>
      </c>
      <c r="AZ228" s="5">
        <v>0</v>
      </c>
      <c r="BA228" s="16">
        <f t="shared" si="143"/>
        <v>0</v>
      </c>
      <c r="BB228" s="6">
        <v>0</v>
      </c>
      <c r="BC228" s="5">
        <v>0</v>
      </c>
      <c r="BD228" s="16">
        <f t="shared" si="144"/>
        <v>0</v>
      </c>
      <c r="BE228" s="6">
        <v>0</v>
      </c>
      <c r="BF228" s="5">
        <v>0</v>
      </c>
      <c r="BG228" s="16">
        <f t="shared" si="145"/>
        <v>0</v>
      </c>
      <c r="BH228" s="6">
        <v>0</v>
      </c>
      <c r="BI228" s="5">
        <v>0</v>
      </c>
      <c r="BJ228" s="16">
        <f t="shared" si="146"/>
        <v>0</v>
      </c>
      <c r="BK228" s="6">
        <v>0</v>
      </c>
      <c r="BL228" s="5">
        <v>0</v>
      </c>
      <c r="BM228" s="16">
        <f t="shared" si="147"/>
        <v>0</v>
      </c>
      <c r="BN228" s="6">
        <v>0</v>
      </c>
      <c r="BO228" s="5">
        <v>0</v>
      </c>
      <c r="BP228" s="16">
        <f t="shared" si="148"/>
        <v>0</v>
      </c>
      <c r="BQ228" s="6"/>
      <c r="BR228" s="5"/>
      <c r="BS228" s="16"/>
      <c r="BT228" s="6">
        <v>0</v>
      </c>
      <c r="BU228" s="5">
        <v>0</v>
      </c>
      <c r="BV228" s="16">
        <f t="shared" si="149"/>
        <v>0</v>
      </c>
      <c r="BW228" s="6">
        <v>0</v>
      </c>
      <c r="BX228" s="5">
        <v>0</v>
      </c>
      <c r="BY228" s="16">
        <f t="shared" si="150"/>
        <v>0</v>
      </c>
      <c r="BZ228" s="6">
        <v>0</v>
      </c>
      <c r="CA228" s="5">
        <v>0</v>
      </c>
      <c r="CB228" s="16">
        <f t="shared" si="151"/>
        <v>0</v>
      </c>
      <c r="CC228" s="6">
        <v>0</v>
      </c>
      <c r="CD228" s="5">
        <v>0</v>
      </c>
      <c r="CE228" s="16">
        <f t="shared" si="152"/>
        <v>0</v>
      </c>
      <c r="CF228" s="7">
        <f t="shared" si="153"/>
        <v>48</v>
      </c>
      <c r="CG228" s="17">
        <f t="shared" si="154"/>
        <v>96.697999999999993</v>
      </c>
    </row>
    <row r="229" spans="1:85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6"/>
      <c r="AH229" s="5"/>
      <c r="AI229" s="16"/>
      <c r="AJ229" s="74">
        <v>45.6</v>
      </c>
      <c r="AK229" s="5">
        <v>108.392</v>
      </c>
      <c r="AL229" s="16">
        <f t="shared" si="138"/>
        <v>2377.0175438596489</v>
      </c>
      <c r="AM229" s="6">
        <v>0</v>
      </c>
      <c r="AN229" s="5">
        <v>0</v>
      </c>
      <c r="AO229" s="16">
        <f t="shared" si="139"/>
        <v>0</v>
      </c>
      <c r="AP229" s="6">
        <v>0</v>
      </c>
      <c r="AQ229" s="5">
        <v>0</v>
      </c>
      <c r="AR229" s="16">
        <f t="shared" si="140"/>
        <v>0</v>
      </c>
      <c r="AS229" s="6">
        <v>0</v>
      </c>
      <c r="AT229" s="5">
        <v>0</v>
      </c>
      <c r="AU229" s="16">
        <f t="shared" si="141"/>
        <v>0</v>
      </c>
      <c r="AV229" s="6">
        <v>0</v>
      </c>
      <c r="AW229" s="5">
        <v>0</v>
      </c>
      <c r="AX229" s="16">
        <f t="shared" si="142"/>
        <v>0</v>
      </c>
      <c r="AY229" s="6">
        <v>0</v>
      </c>
      <c r="AZ229" s="5">
        <v>0</v>
      </c>
      <c r="BA229" s="16">
        <f t="shared" si="143"/>
        <v>0</v>
      </c>
      <c r="BB229" s="6">
        <v>0</v>
      </c>
      <c r="BC229" s="5">
        <v>0</v>
      </c>
      <c r="BD229" s="16">
        <f t="shared" si="144"/>
        <v>0</v>
      </c>
      <c r="BE229" s="6">
        <v>0</v>
      </c>
      <c r="BF229" s="5">
        <v>0</v>
      </c>
      <c r="BG229" s="16">
        <f t="shared" si="145"/>
        <v>0</v>
      </c>
      <c r="BH229" s="6">
        <v>0</v>
      </c>
      <c r="BI229" s="5">
        <v>0</v>
      </c>
      <c r="BJ229" s="16">
        <f t="shared" si="146"/>
        <v>0</v>
      </c>
      <c r="BK229" s="6">
        <v>0</v>
      </c>
      <c r="BL229" s="5">
        <v>0</v>
      </c>
      <c r="BM229" s="16">
        <f t="shared" si="147"/>
        <v>0</v>
      </c>
      <c r="BN229" s="6">
        <v>0</v>
      </c>
      <c r="BO229" s="5">
        <v>0</v>
      </c>
      <c r="BP229" s="16">
        <f t="shared" si="148"/>
        <v>0</v>
      </c>
      <c r="BQ229" s="6"/>
      <c r="BR229" s="5"/>
      <c r="BS229" s="16"/>
      <c r="BT229" s="6">
        <v>0</v>
      </c>
      <c r="BU229" s="5">
        <v>0</v>
      </c>
      <c r="BV229" s="16">
        <f t="shared" si="149"/>
        <v>0</v>
      </c>
      <c r="BW229" s="74">
        <v>8.1</v>
      </c>
      <c r="BX229" s="5">
        <v>4.8579999999999997</v>
      </c>
      <c r="BY229" s="16">
        <f t="shared" si="150"/>
        <v>599.75308641975312</v>
      </c>
      <c r="BZ229" s="6">
        <v>0</v>
      </c>
      <c r="CA229" s="5">
        <v>0</v>
      </c>
      <c r="CB229" s="16">
        <f t="shared" si="151"/>
        <v>0</v>
      </c>
      <c r="CC229" s="6">
        <v>0</v>
      </c>
      <c r="CD229" s="5">
        <v>0</v>
      </c>
      <c r="CE229" s="16">
        <f t="shared" si="152"/>
        <v>0</v>
      </c>
      <c r="CF229" s="7">
        <f t="shared" si="153"/>
        <v>53.7</v>
      </c>
      <c r="CG229" s="17">
        <f t="shared" si="154"/>
        <v>113.25</v>
      </c>
    </row>
    <row r="230" spans="1:85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/>
      <c r="AH230" s="5"/>
      <c r="AI230" s="16"/>
      <c r="AJ230" s="6">
        <v>0</v>
      </c>
      <c r="AK230" s="5">
        <v>0</v>
      </c>
      <c r="AL230" s="16">
        <f t="shared" si="138"/>
        <v>0</v>
      </c>
      <c r="AM230" s="6">
        <v>0</v>
      </c>
      <c r="AN230" s="5">
        <v>0</v>
      </c>
      <c r="AO230" s="16">
        <f t="shared" si="139"/>
        <v>0</v>
      </c>
      <c r="AP230" s="6">
        <v>0</v>
      </c>
      <c r="AQ230" s="5">
        <v>0</v>
      </c>
      <c r="AR230" s="16">
        <f t="shared" si="140"/>
        <v>0</v>
      </c>
      <c r="AS230" s="6">
        <v>0</v>
      </c>
      <c r="AT230" s="5">
        <v>0</v>
      </c>
      <c r="AU230" s="16">
        <f t="shared" si="141"/>
        <v>0</v>
      </c>
      <c r="AV230" s="6">
        <v>0</v>
      </c>
      <c r="AW230" s="5">
        <v>0</v>
      </c>
      <c r="AX230" s="16">
        <f t="shared" si="142"/>
        <v>0</v>
      </c>
      <c r="AY230" s="6">
        <v>0</v>
      </c>
      <c r="AZ230" s="5">
        <v>0</v>
      </c>
      <c r="BA230" s="16">
        <f t="shared" si="143"/>
        <v>0</v>
      </c>
      <c r="BB230" s="6">
        <v>0</v>
      </c>
      <c r="BC230" s="5">
        <v>0</v>
      </c>
      <c r="BD230" s="16">
        <f t="shared" si="144"/>
        <v>0</v>
      </c>
      <c r="BE230" s="6">
        <v>0</v>
      </c>
      <c r="BF230" s="5">
        <v>0</v>
      </c>
      <c r="BG230" s="16">
        <f t="shared" si="145"/>
        <v>0</v>
      </c>
      <c r="BH230" s="6">
        <v>0</v>
      </c>
      <c r="BI230" s="5">
        <v>0</v>
      </c>
      <c r="BJ230" s="16">
        <f t="shared" si="146"/>
        <v>0</v>
      </c>
      <c r="BK230" s="6">
        <v>0</v>
      </c>
      <c r="BL230" s="5">
        <v>0</v>
      </c>
      <c r="BM230" s="16">
        <f t="shared" si="147"/>
        <v>0</v>
      </c>
      <c r="BN230" s="6">
        <v>0</v>
      </c>
      <c r="BO230" s="5">
        <v>0</v>
      </c>
      <c r="BP230" s="16">
        <f t="shared" si="148"/>
        <v>0</v>
      </c>
      <c r="BQ230" s="6"/>
      <c r="BR230" s="5"/>
      <c r="BS230" s="16"/>
      <c r="BT230" s="6">
        <v>0</v>
      </c>
      <c r="BU230" s="5">
        <v>0</v>
      </c>
      <c r="BV230" s="16">
        <f t="shared" si="149"/>
        <v>0</v>
      </c>
      <c r="BW230" s="74">
        <v>90.72</v>
      </c>
      <c r="BX230" s="5">
        <v>77.88</v>
      </c>
      <c r="BY230" s="16">
        <f t="shared" si="150"/>
        <v>858.4656084656084</v>
      </c>
      <c r="BZ230" s="6">
        <v>0</v>
      </c>
      <c r="CA230" s="5">
        <v>0</v>
      </c>
      <c r="CB230" s="16">
        <f t="shared" si="151"/>
        <v>0</v>
      </c>
      <c r="CC230" s="6">
        <v>0</v>
      </c>
      <c r="CD230" s="5">
        <v>0</v>
      </c>
      <c r="CE230" s="16">
        <f t="shared" si="152"/>
        <v>0</v>
      </c>
      <c r="CF230" s="7">
        <f t="shared" si="153"/>
        <v>90.72</v>
      </c>
      <c r="CG230" s="17">
        <f t="shared" si="154"/>
        <v>77.88</v>
      </c>
    </row>
    <row r="231" spans="1:85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6"/>
      <c r="AH231" s="5"/>
      <c r="AI231" s="16"/>
      <c r="AJ231" s="69">
        <v>34.5</v>
      </c>
      <c r="AK231" s="70">
        <v>116.78700000000001</v>
      </c>
      <c r="AL231" s="16">
        <f t="shared" si="138"/>
        <v>3385.130434782609</v>
      </c>
      <c r="AM231" s="6">
        <v>0</v>
      </c>
      <c r="AN231" s="5">
        <v>0</v>
      </c>
      <c r="AO231" s="16">
        <f t="shared" si="139"/>
        <v>0</v>
      </c>
      <c r="AP231" s="6">
        <v>0</v>
      </c>
      <c r="AQ231" s="5">
        <v>0</v>
      </c>
      <c r="AR231" s="16">
        <f t="shared" si="140"/>
        <v>0</v>
      </c>
      <c r="AS231" s="6">
        <v>0</v>
      </c>
      <c r="AT231" s="5">
        <v>0</v>
      </c>
      <c r="AU231" s="16">
        <f t="shared" si="141"/>
        <v>0</v>
      </c>
      <c r="AV231" s="69">
        <v>404</v>
      </c>
      <c r="AW231" s="70">
        <v>2209.998</v>
      </c>
      <c r="AX231" s="16">
        <f t="shared" si="142"/>
        <v>5470.2920792079212</v>
      </c>
      <c r="AY231" s="6">
        <v>0</v>
      </c>
      <c r="AZ231" s="5">
        <v>0</v>
      </c>
      <c r="BA231" s="16">
        <f t="shared" si="143"/>
        <v>0</v>
      </c>
      <c r="BB231" s="6">
        <v>0</v>
      </c>
      <c r="BC231" s="5">
        <v>0</v>
      </c>
      <c r="BD231" s="16">
        <f t="shared" si="144"/>
        <v>0</v>
      </c>
      <c r="BE231" s="6">
        <v>0</v>
      </c>
      <c r="BF231" s="5">
        <v>0</v>
      </c>
      <c r="BG231" s="16">
        <f t="shared" si="145"/>
        <v>0</v>
      </c>
      <c r="BH231" s="6">
        <v>0</v>
      </c>
      <c r="BI231" s="5">
        <v>0</v>
      </c>
      <c r="BJ231" s="16">
        <f t="shared" si="146"/>
        <v>0</v>
      </c>
      <c r="BK231" s="6">
        <v>0</v>
      </c>
      <c r="BL231" s="5">
        <v>0</v>
      </c>
      <c r="BM231" s="16">
        <f t="shared" si="147"/>
        <v>0</v>
      </c>
      <c r="BN231" s="6">
        <v>0</v>
      </c>
      <c r="BO231" s="5">
        <v>0</v>
      </c>
      <c r="BP231" s="16">
        <f t="shared" si="148"/>
        <v>0</v>
      </c>
      <c r="BQ231" s="6"/>
      <c r="BR231" s="5"/>
      <c r="BS231" s="16"/>
      <c r="BT231" s="6">
        <v>0</v>
      </c>
      <c r="BU231" s="5">
        <v>0</v>
      </c>
      <c r="BV231" s="16">
        <f t="shared" si="149"/>
        <v>0</v>
      </c>
      <c r="BW231" s="6">
        <v>0</v>
      </c>
      <c r="BX231" s="5">
        <v>0</v>
      </c>
      <c r="BY231" s="16">
        <f t="shared" si="150"/>
        <v>0</v>
      </c>
      <c r="BZ231" s="6">
        <v>0</v>
      </c>
      <c r="CA231" s="5">
        <v>0</v>
      </c>
      <c r="CB231" s="16">
        <f t="shared" si="151"/>
        <v>0</v>
      </c>
      <c r="CC231" s="6">
        <v>0</v>
      </c>
      <c r="CD231" s="5">
        <v>0</v>
      </c>
      <c r="CE231" s="16">
        <f t="shared" si="152"/>
        <v>0</v>
      </c>
      <c r="CF231" s="7">
        <f t="shared" si="153"/>
        <v>438.5</v>
      </c>
      <c r="CG231" s="17">
        <f t="shared" si="154"/>
        <v>2326.7849999999999</v>
      </c>
    </row>
    <row r="232" spans="1:85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6"/>
      <c r="AH232" s="5"/>
      <c r="AI232" s="16"/>
      <c r="AJ232" s="74">
        <v>87.65</v>
      </c>
      <c r="AK232" s="5">
        <v>277.33100000000002</v>
      </c>
      <c r="AL232" s="16">
        <f t="shared" si="138"/>
        <v>3164.0730176839706</v>
      </c>
      <c r="AM232" s="6">
        <v>0</v>
      </c>
      <c r="AN232" s="5">
        <v>0</v>
      </c>
      <c r="AO232" s="16">
        <f t="shared" si="139"/>
        <v>0</v>
      </c>
      <c r="AP232" s="6">
        <v>0</v>
      </c>
      <c r="AQ232" s="5">
        <v>0</v>
      </c>
      <c r="AR232" s="16">
        <f t="shared" si="140"/>
        <v>0</v>
      </c>
      <c r="AS232" s="6">
        <v>0</v>
      </c>
      <c r="AT232" s="5">
        <v>0</v>
      </c>
      <c r="AU232" s="16">
        <f t="shared" si="141"/>
        <v>0</v>
      </c>
      <c r="AV232" s="74">
        <v>102</v>
      </c>
      <c r="AW232" s="5">
        <v>540</v>
      </c>
      <c r="AX232" s="16">
        <f t="shared" si="142"/>
        <v>5294.1176470588234</v>
      </c>
      <c r="AY232" s="6">
        <v>0</v>
      </c>
      <c r="AZ232" s="5">
        <v>0</v>
      </c>
      <c r="BA232" s="16">
        <f t="shared" si="143"/>
        <v>0</v>
      </c>
      <c r="BB232" s="6">
        <v>0</v>
      </c>
      <c r="BC232" s="5">
        <v>0</v>
      </c>
      <c r="BD232" s="16">
        <f t="shared" si="144"/>
        <v>0</v>
      </c>
      <c r="BE232" s="6">
        <v>0</v>
      </c>
      <c r="BF232" s="5">
        <v>0</v>
      </c>
      <c r="BG232" s="16">
        <f t="shared" si="145"/>
        <v>0</v>
      </c>
      <c r="BH232" s="6">
        <v>0</v>
      </c>
      <c r="BI232" s="5">
        <v>0</v>
      </c>
      <c r="BJ232" s="16">
        <f t="shared" si="146"/>
        <v>0</v>
      </c>
      <c r="BK232" s="6">
        <v>0</v>
      </c>
      <c r="BL232" s="5">
        <v>0</v>
      </c>
      <c r="BM232" s="16">
        <f t="shared" si="147"/>
        <v>0</v>
      </c>
      <c r="BN232" s="6">
        <v>0</v>
      </c>
      <c r="BO232" s="5">
        <v>0</v>
      </c>
      <c r="BP232" s="16">
        <f t="shared" si="148"/>
        <v>0</v>
      </c>
      <c r="BQ232" s="6"/>
      <c r="BR232" s="5"/>
      <c r="BS232" s="16"/>
      <c r="BT232" s="6">
        <v>0</v>
      </c>
      <c r="BU232" s="5">
        <v>0</v>
      </c>
      <c r="BV232" s="16">
        <f t="shared" si="149"/>
        <v>0</v>
      </c>
      <c r="BW232" s="6">
        <v>0</v>
      </c>
      <c r="BX232" s="5">
        <v>0</v>
      </c>
      <c r="BY232" s="16">
        <f t="shared" si="150"/>
        <v>0</v>
      </c>
      <c r="BZ232" s="6">
        <v>0</v>
      </c>
      <c r="CA232" s="5">
        <v>0</v>
      </c>
      <c r="CB232" s="16">
        <f t="shared" si="151"/>
        <v>0</v>
      </c>
      <c r="CC232" s="6">
        <v>0</v>
      </c>
      <c r="CD232" s="5">
        <v>0</v>
      </c>
      <c r="CE232" s="16">
        <f t="shared" si="152"/>
        <v>0</v>
      </c>
      <c r="CF232" s="7">
        <f t="shared" si="153"/>
        <v>189.65</v>
      </c>
      <c r="CG232" s="17">
        <f t="shared" si="154"/>
        <v>817.33100000000002</v>
      </c>
    </row>
    <row r="233" spans="1:85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6"/>
      <c r="AH233" s="5"/>
      <c r="AI233" s="16"/>
      <c r="AJ233" s="74">
        <v>45.3</v>
      </c>
      <c r="AK233" s="5">
        <v>130.78399999999999</v>
      </c>
      <c r="AL233" s="16">
        <f t="shared" si="138"/>
        <v>2887.0640176600441</v>
      </c>
      <c r="AM233" s="6">
        <v>0</v>
      </c>
      <c r="AN233" s="5">
        <v>0</v>
      </c>
      <c r="AO233" s="16">
        <f t="shared" si="139"/>
        <v>0</v>
      </c>
      <c r="AP233" s="6">
        <v>0</v>
      </c>
      <c r="AQ233" s="5">
        <v>0</v>
      </c>
      <c r="AR233" s="16">
        <f t="shared" si="140"/>
        <v>0</v>
      </c>
      <c r="AS233" s="6">
        <v>0</v>
      </c>
      <c r="AT233" s="5">
        <v>0</v>
      </c>
      <c r="AU233" s="16">
        <f t="shared" si="141"/>
        <v>0</v>
      </c>
      <c r="AV233" s="74">
        <v>34</v>
      </c>
      <c r="AW233" s="5">
        <v>180</v>
      </c>
      <c r="AX233" s="16">
        <f t="shared" si="142"/>
        <v>5294.1176470588234</v>
      </c>
      <c r="AY233" s="6">
        <v>0</v>
      </c>
      <c r="AZ233" s="5">
        <v>0</v>
      </c>
      <c r="BA233" s="16">
        <f t="shared" si="143"/>
        <v>0</v>
      </c>
      <c r="BB233" s="6">
        <v>0</v>
      </c>
      <c r="BC233" s="5">
        <v>0</v>
      </c>
      <c r="BD233" s="16">
        <f t="shared" si="144"/>
        <v>0</v>
      </c>
      <c r="BE233" s="6">
        <v>0</v>
      </c>
      <c r="BF233" s="5">
        <v>0</v>
      </c>
      <c r="BG233" s="16">
        <f t="shared" si="145"/>
        <v>0</v>
      </c>
      <c r="BH233" s="6">
        <v>0</v>
      </c>
      <c r="BI233" s="5">
        <v>0</v>
      </c>
      <c r="BJ233" s="16">
        <f t="shared" si="146"/>
        <v>0</v>
      </c>
      <c r="BK233" s="6">
        <v>0</v>
      </c>
      <c r="BL233" s="5">
        <v>0</v>
      </c>
      <c r="BM233" s="16">
        <f t="shared" si="147"/>
        <v>0</v>
      </c>
      <c r="BN233" s="6">
        <v>0</v>
      </c>
      <c r="BO233" s="5">
        <v>0</v>
      </c>
      <c r="BP233" s="16">
        <f t="shared" si="148"/>
        <v>0</v>
      </c>
      <c r="BQ233" s="6"/>
      <c r="BR233" s="5"/>
      <c r="BS233" s="16"/>
      <c r="BT233" s="6">
        <v>0</v>
      </c>
      <c r="BU233" s="5">
        <v>0</v>
      </c>
      <c r="BV233" s="16">
        <f t="shared" si="149"/>
        <v>0</v>
      </c>
      <c r="BW233" s="6">
        <v>0</v>
      </c>
      <c r="BX233" s="5">
        <v>0</v>
      </c>
      <c r="BY233" s="16">
        <f t="shared" si="150"/>
        <v>0</v>
      </c>
      <c r="BZ233" s="6">
        <v>0</v>
      </c>
      <c r="CA233" s="5">
        <v>0</v>
      </c>
      <c r="CB233" s="16">
        <f t="shared" si="151"/>
        <v>0</v>
      </c>
      <c r="CC233" s="6">
        <v>0</v>
      </c>
      <c r="CD233" s="5">
        <v>0</v>
      </c>
      <c r="CE233" s="16">
        <f t="shared" si="152"/>
        <v>0</v>
      </c>
      <c r="CF233" s="7">
        <f t="shared" si="153"/>
        <v>79.3</v>
      </c>
      <c r="CG233" s="17">
        <f t="shared" si="154"/>
        <v>310.78399999999999</v>
      </c>
    </row>
    <row r="234" spans="1:85" x14ac:dyDescent="0.3">
      <c r="A234" s="48">
        <v>2021</v>
      </c>
      <c r="B234" s="49" t="s">
        <v>12</v>
      </c>
      <c r="C234" s="74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6"/>
      <c r="AH234" s="5"/>
      <c r="AI234" s="16"/>
      <c r="AJ234" s="74">
        <v>12.5</v>
      </c>
      <c r="AK234" s="5">
        <v>59.463999999999999</v>
      </c>
      <c r="AL234" s="16">
        <f t="shared" si="138"/>
        <v>4757.12</v>
      </c>
      <c r="AM234" s="6">
        <v>0</v>
      </c>
      <c r="AN234" s="5">
        <v>0</v>
      </c>
      <c r="AO234" s="16">
        <f t="shared" si="139"/>
        <v>0</v>
      </c>
      <c r="AP234" s="6">
        <v>0</v>
      </c>
      <c r="AQ234" s="5">
        <v>0</v>
      </c>
      <c r="AR234" s="16">
        <f t="shared" si="140"/>
        <v>0</v>
      </c>
      <c r="AS234" s="6">
        <v>0</v>
      </c>
      <c r="AT234" s="5">
        <v>0</v>
      </c>
      <c r="AU234" s="16">
        <f t="shared" si="141"/>
        <v>0</v>
      </c>
      <c r="AV234" s="74">
        <v>67</v>
      </c>
      <c r="AW234" s="5">
        <v>380</v>
      </c>
      <c r="AX234" s="16">
        <f t="shared" si="142"/>
        <v>5671.6417910447763</v>
      </c>
      <c r="AY234" s="6">
        <v>0</v>
      </c>
      <c r="AZ234" s="5">
        <v>0</v>
      </c>
      <c r="BA234" s="16">
        <f t="shared" si="143"/>
        <v>0</v>
      </c>
      <c r="BB234" s="6">
        <v>0</v>
      </c>
      <c r="BC234" s="5">
        <v>0</v>
      </c>
      <c r="BD234" s="16">
        <f t="shared" si="144"/>
        <v>0</v>
      </c>
      <c r="BE234" s="6">
        <v>0</v>
      </c>
      <c r="BF234" s="5">
        <v>0</v>
      </c>
      <c r="BG234" s="16">
        <f t="shared" si="145"/>
        <v>0</v>
      </c>
      <c r="BH234" s="6">
        <v>0</v>
      </c>
      <c r="BI234" s="5">
        <v>0</v>
      </c>
      <c r="BJ234" s="16">
        <f t="shared" si="146"/>
        <v>0</v>
      </c>
      <c r="BK234" s="6">
        <v>0</v>
      </c>
      <c r="BL234" s="5">
        <v>0</v>
      </c>
      <c r="BM234" s="16">
        <f t="shared" si="147"/>
        <v>0</v>
      </c>
      <c r="BN234" s="6">
        <v>0</v>
      </c>
      <c r="BO234" s="5">
        <v>0</v>
      </c>
      <c r="BP234" s="16">
        <f t="shared" si="148"/>
        <v>0</v>
      </c>
      <c r="BQ234" s="6"/>
      <c r="BR234" s="5"/>
      <c r="BS234" s="16"/>
      <c r="BT234" s="6">
        <v>0</v>
      </c>
      <c r="BU234" s="5">
        <v>0</v>
      </c>
      <c r="BV234" s="16">
        <f t="shared" si="149"/>
        <v>0</v>
      </c>
      <c r="BW234" s="6">
        <v>0</v>
      </c>
      <c r="BX234" s="5">
        <v>0</v>
      </c>
      <c r="BY234" s="16">
        <f t="shared" si="150"/>
        <v>0</v>
      </c>
      <c r="BZ234" s="6">
        <v>0</v>
      </c>
      <c r="CA234" s="5">
        <v>0</v>
      </c>
      <c r="CB234" s="16">
        <f t="shared" si="151"/>
        <v>0</v>
      </c>
      <c r="CC234" s="6">
        <v>0</v>
      </c>
      <c r="CD234" s="5">
        <v>0</v>
      </c>
      <c r="CE234" s="16">
        <f t="shared" si="152"/>
        <v>0</v>
      </c>
      <c r="CF234" s="7">
        <f t="shared" si="153"/>
        <v>79.501999999999995</v>
      </c>
      <c r="CG234" s="17">
        <f t="shared" si="154"/>
        <v>439.49400000000003</v>
      </c>
    </row>
    <row r="235" spans="1:85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6"/>
      <c r="AH235" s="5"/>
      <c r="AI235" s="16"/>
      <c r="AJ235" s="74">
        <v>107.97499999999999</v>
      </c>
      <c r="AK235" s="5">
        <v>340.74599999999998</v>
      </c>
      <c r="AL235" s="16">
        <f t="shared" si="138"/>
        <v>3155.7860615883305</v>
      </c>
      <c r="AM235" s="6">
        <v>0</v>
      </c>
      <c r="AN235" s="5">
        <v>0</v>
      </c>
      <c r="AO235" s="16">
        <f t="shared" si="139"/>
        <v>0</v>
      </c>
      <c r="AP235" s="6">
        <v>0</v>
      </c>
      <c r="AQ235" s="5">
        <v>0</v>
      </c>
      <c r="AR235" s="16">
        <f t="shared" si="140"/>
        <v>0</v>
      </c>
      <c r="AS235" s="6">
        <v>0</v>
      </c>
      <c r="AT235" s="5">
        <v>0</v>
      </c>
      <c r="AU235" s="16">
        <f t="shared" si="141"/>
        <v>0</v>
      </c>
      <c r="AV235" s="6">
        <v>0</v>
      </c>
      <c r="AW235" s="5">
        <v>0</v>
      </c>
      <c r="AX235" s="16">
        <f t="shared" si="142"/>
        <v>0</v>
      </c>
      <c r="AY235" s="6">
        <v>0</v>
      </c>
      <c r="AZ235" s="5">
        <v>0</v>
      </c>
      <c r="BA235" s="16">
        <f t="shared" si="143"/>
        <v>0</v>
      </c>
      <c r="BB235" s="6">
        <v>0</v>
      </c>
      <c r="BC235" s="5">
        <v>0</v>
      </c>
      <c r="BD235" s="16">
        <f t="shared" si="144"/>
        <v>0</v>
      </c>
      <c r="BE235" s="6">
        <v>0</v>
      </c>
      <c r="BF235" s="5">
        <v>0</v>
      </c>
      <c r="BG235" s="16">
        <f t="shared" si="145"/>
        <v>0</v>
      </c>
      <c r="BH235" s="6">
        <v>0</v>
      </c>
      <c r="BI235" s="5">
        <v>0</v>
      </c>
      <c r="BJ235" s="16">
        <f t="shared" si="146"/>
        <v>0</v>
      </c>
      <c r="BK235" s="6">
        <v>0</v>
      </c>
      <c r="BL235" s="5">
        <v>0</v>
      </c>
      <c r="BM235" s="16">
        <f t="shared" si="147"/>
        <v>0</v>
      </c>
      <c r="BN235" s="6">
        <v>0</v>
      </c>
      <c r="BO235" s="5">
        <v>0</v>
      </c>
      <c r="BP235" s="16">
        <f t="shared" si="148"/>
        <v>0</v>
      </c>
      <c r="BQ235" s="6"/>
      <c r="BR235" s="5"/>
      <c r="BS235" s="16"/>
      <c r="BT235" s="6">
        <v>0</v>
      </c>
      <c r="BU235" s="5">
        <v>0</v>
      </c>
      <c r="BV235" s="16">
        <f t="shared" si="149"/>
        <v>0</v>
      </c>
      <c r="BW235" s="6">
        <v>0</v>
      </c>
      <c r="BX235" s="5">
        <v>0</v>
      </c>
      <c r="BY235" s="16">
        <f t="shared" si="150"/>
        <v>0</v>
      </c>
      <c r="BZ235" s="6">
        <v>0</v>
      </c>
      <c r="CA235" s="5">
        <v>0</v>
      </c>
      <c r="CB235" s="16">
        <f t="shared" si="151"/>
        <v>0</v>
      </c>
      <c r="CC235" s="6">
        <v>0</v>
      </c>
      <c r="CD235" s="5">
        <v>0</v>
      </c>
      <c r="CE235" s="16">
        <f t="shared" si="152"/>
        <v>0</v>
      </c>
      <c r="CF235" s="7">
        <f t="shared" si="153"/>
        <v>107.97499999999999</v>
      </c>
      <c r="CG235" s="17">
        <f t="shared" si="154"/>
        <v>340.74599999999998</v>
      </c>
    </row>
    <row r="236" spans="1:85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6"/>
      <c r="AH236" s="5"/>
      <c r="AI236" s="16"/>
      <c r="AJ236" s="74">
        <v>71.599999999999994</v>
      </c>
      <c r="AK236" s="5">
        <v>278.423</v>
      </c>
      <c r="AL236" s="16">
        <f t="shared" si="138"/>
        <v>3888.5893854748606</v>
      </c>
      <c r="AM236" s="6">
        <v>0</v>
      </c>
      <c r="AN236" s="5">
        <v>0</v>
      </c>
      <c r="AO236" s="16">
        <f t="shared" si="139"/>
        <v>0</v>
      </c>
      <c r="AP236" s="6">
        <v>0</v>
      </c>
      <c r="AQ236" s="5">
        <v>0</v>
      </c>
      <c r="AR236" s="16">
        <f t="shared" si="140"/>
        <v>0</v>
      </c>
      <c r="AS236" s="6">
        <v>0</v>
      </c>
      <c r="AT236" s="5">
        <v>0</v>
      </c>
      <c r="AU236" s="16">
        <f t="shared" si="141"/>
        <v>0</v>
      </c>
      <c r="AV236" s="6">
        <v>0</v>
      </c>
      <c r="AW236" s="5">
        <v>0</v>
      </c>
      <c r="AX236" s="16">
        <f t="shared" si="142"/>
        <v>0</v>
      </c>
      <c r="AY236" s="6">
        <v>0</v>
      </c>
      <c r="AZ236" s="5">
        <v>0</v>
      </c>
      <c r="BA236" s="16">
        <f t="shared" si="143"/>
        <v>0</v>
      </c>
      <c r="BB236" s="6">
        <v>0</v>
      </c>
      <c r="BC236" s="5">
        <v>0</v>
      </c>
      <c r="BD236" s="16">
        <f t="shared" si="144"/>
        <v>0</v>
      </c>
      <c r="BE236" s="6">
        <v>0</v>
      </c>
      <c r="BF236" s="5">
        <v>0</v>
      </c>
      <c r="BG236" s="16">
        <f t="shared" si="145"/>
        <v>0</v>
      </c>
      <c r="BH236" s="6">
        <v>0</v>
      </c>
      <c r="BI236" s="5">
        <v>0</v>
      </c>
      <c r="BJ236" s="16">
        <f t="shared" si="146"/>
        <v>0</v>
      </c>
      <c r="BK236" s="6">
        <v>0</v>
      </c>
      <c r="BL236" s="5">
        <v>0</v>
      </c>
      <c r="BM236" s="16">
        <f t="shared" si="147"/>
        <v>0</v>
      </c>
      <c r="BN236" s="6">
        <v>0</v>
      </c>
      <c r="BO236" s="5">
        <v>0</v>
      </c>
      <c r="BP236" s="16">
        <f t="shared" si="148"/>
        <v>0</v>
      </c>
      <c r="BQ236" s="6"/>
      <c r="BR236" s="5"/>
      <c r="BS236" s="16"/>
      <c r="BT236" s="6">
        <v>0</v>
      </c>
      <c r="BU236" s="5">
        <v>0</v>
      </c>
      <c r="BV236" s="16">
        <f t="shared" si="149"/>
        <v>0</v>
      </c>
      <c r="BW236" s="6">
        <v>0</v>
      </c>
      <c r="BX236" s="5">
        <v>0</v>
      </c>
      <c r="BY236" s="16">
        <f t="shared" si="150"/>
        <v>0</v>
      </c>
      <c r="BZ236" s="6">
        <v>0</v>
      </c>
      <c r="CA236" s="5">
        <v>0</v>
      </c>
      <c r="CB236" s="16">
        <f t="shared" si="151"/>
        <v>0</v>
      </c>
      <c r="CC236" s="6">
        <v>0</v>
      </c>
      <c r="CD236" s="5">
        <v>0</v>
      </c>
      <c r="CE236" s="16">
        <f t="shared" si="152"/>
        <v>0</v>
      </c>
      <c r="CF236" s="7">
        <f t="shared" si="153"/>
        <v>71.599999999999994</v>
      </c>
      <c r="CG236" s="17">
        <f t="shared" si="154"/>
        <v>278.423</v>
      </c>
    </row>
    <row r="237" spans="1:85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6"/>
      <c r="AH237" s="5"/>
      <c r="AI237" s="16"/>
      <c r="AJ237" s="74">
        <v>36.42</v>
      </c>
      <c r="AK237" s="5">
        <v>70.492000000000004</v>
      </c>
      <c r="AL237" s="16">
        <f t="shared" si="138"/>
        <v>1935.5299286106535</v>
      </c>
      <c r="AM237" s="6">
        <v>0</v>
      </c>
      <c r="AN237" s="5">
        <v>0</v>
      </c>
      <c r="AO237" s="16">
        <f t="shared" si="139"/>
        <v>0</v>
      </c>
      <c r="AP237" s="6">
        <v>0</v>
      </c>
      <c r="AQ237" s="5">
        <v>0</v>
      </c>
      <c r="AR237" s="16">
        <f t="shared" si="140"/>
        <v>0</v>
      </c>
      <c r="AS237" s="6">
        <v>0</v>
      </c>
      <c r="AT237" s="5">
        <v>0</v>
      </c>
      <c r="AU237" s="16">
        <f t="shared" si="141"/>
        <v>0</v>
      </c>
      <c r="AV237" s="6">
        <v>0</v>
      </c>
      <c r="AW237" s="5">
        <v>0</v>
      </c>
      <c r="AX237" s="16">
        <f t="shared" si="142"/>
        <v>0</v>
      </c>
      <c r="AY237" s="6">
        <v>0</v>
      </c>
      <c r="AZ237" s="5">
        <v>0</v>
      </c>
      <c r="BA237" s="16">
        <f t="shared" si="143"/>
        <v>0</v>
      </c>
      <c r="BB237" s="6">
        <v>0</v>
      </c>
      <c r="BC237" s="5">
        <v>0</v>
      </c>
      <c r="BD237" s="16">
        <f t="shared" si="144"/>
        <v>0</v>
      </c>
      <c r="BE237" s="6">
        <v>0</v>
      </c>
      <c r="BF237" s="5">
        <v>0</v>
      </c>
      <c r="BG237" s="16">
        <f t="shared" si="145"/>
        <v>0</v>
      </c>
      <c r="BH237" s="6">
        <v>0</v>
      </c>
      <c r="BI237" s="5">
        <v>0</v>
      </c>
      <c r="BJ237" s="16">
        <f t="shared" si="146"/>
        <v>0</v>
      </c>
      <c r="BK237" s="6">
        <v>0</v>
      </c>
      <c r="BL237" s="5">
        <v>0</v>
      </c>
      <c r="BM237" s="16">
        <f t="shared" si="147"/>
        <v>0</v>
      </c>
      <c r="BN237" s="6">
        <v>0</v>
      </c>
      <c r="BO237" s="5">
        <v>0</v>
      </c>
      <c r="BP237" s="16">
        <f t="shared" si="148"/>
        <v>0</v>
      </c>
      <c r="BQ237" s="6"/>
      <c r="BR237" s="5"/>
      <c r="BS237" s="16"/>
      <c r="BT237" s="6">
        <v>0</v>
      </c>
      <c r="BU237" s="5">
        <v>0</v>
      </c>
      <c r="BV237" s="16">
        <f t="shared" si="149"/>
        <v>0</v>
      </c>
      <c r="BW237" s="6">
        <v>0</v>
      </c>
      <c r="BX237" s="5">
        <v>0</v>
      </c>
      <c r="BY237" s="16">
        <f t="shared" si="150"/>
        <v>0</v>
      </c>
      <c r="BZ237" s="6">
        <v>0</v>
      </c>
      <c r="CA237" s="5">
        <v>0</v>
      </c>
      <c r="CB237" s="16">
        <f t="shared" si="151"/>
        <v>0</v>
      </c>
      <c r="CC237" s="6">
        <v>0</v>
      </c>
      <c r="CD237" s="5">
        <v>0</v>
      </c>
      <c r="CE237" s="16">
        <f t="shared" si="152"/>
        <v>0</v>
      </c>
      <c r="CF237" s="7">
        <f t="shared" si="153"/>
        <v>36.42</v>
      </c>
      <c r="CG237" s="17">
        <f t="shared" si="154"/>
        <v>70.492000000000004</v>
      </c>
    </row>
    <row r="238" spans="1:85" x14ac:dyDescent="0.3">
      <c r="A238" s="48">
        <v>2021</v>
      </c>
      <c r="B238" s="49" t="s">
        <v>16</v>
      </c>
      <c r="C238" s="74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6"/>
      <c r="AH238" s="5"/>
      <c r="AI238" s="16"/>
      <c r="AJ238" s="74">
        <v>24</v>
      </c>
      <c r="AK238" s="5">
        <v>71.212999999999994</v>
      </c>
      <c r="AL238" s="16">
        <f t="shared" si="138"/>
        <v>2967.208333333333</v>
      </c>
      <c r="AM238" s="6">
        <v>0</v>
      </c>
      <c r="AN238" s="5">
        <v>0</v>
      </c>
      <c r="AO238" s="16">
        <f t="shared" si="139"/>
        <v>0</v>
      </c>
      <c r="AP238" s="6">
        <v>0</v>
      </c>
      <c r="AQ238" s="5">
        <v>0</v>
      </c>
      <c r="AR238" s="16">
        <f t="shared" si="140"/>
        <v>0</v>
      </c>
      <c r="AS238" s="6">
        <v>0</v>
      </c>
      <c r="AT238" s="5">
        <v>0</v>
      </c>
      <c r="AU238" s="16">
        <f t="shared" si="141"/>
        <v>0</v>
      </c>
      <c r="AV238" s="6">
        <v>0</v>
      </c>
      <c r="AW238" s="5">
        <v>0</v>
      </c>
      <c r="AX238" s="16">
        <f t="shared" si="142"/>
        <v>0</v>
      </c>
      <c r="AY238" s="6">
        <v>0</v>
      </c>
      <c r="AZ238" s="5">
        <v>0</v>
      </c>
      <c r="BA238" s="16">
        <f t="shared" si="143"/>
        <v>0</v>
      </c>
      <c r="BB238" s="6">
        <v>0</v>
      </c>
      <c r="BC238" s="5">
        <v>0</v>
      </c>
      <c r="BD238" s="16">
        <f t="shared" si="144"/>
        <v>0</v>
      </c>
      <c r="BE238" s="6">
        <v>0</v>
      </c>
      <c r="BF238" s="5">
        <v>0</v>
      </c>
      <c r="BG238" s="16">
        <f t="shared" si="145"/>
        <v>0</v>
      </c>
      <c r="BH238" s="6">
        <v>0</v>
      </c>
      <c r="BI238" s="5">
        <v>0</v>
      </c>
      <c r="BJ238" s="16">
        <f t="shared" si="146"/>
        <v>0</v>
      </c>
      <c r="BK238" s="6">
        <v>0</v>
      </c>
      <c r="BL238" s="5">
        <v>0</v>
      </c>
      <c r="BM238" s="16">
        <f t="shared" si="147"/>
        <v>0</v>
      </c>
      <c r="BN238" s="6">
        <v>0</v>
      </c>
      <c r="BO238" s="5">
        <v>0</v>
      </c>
      <c r="BP238" s="16">
        <f t="shared" si="148"/>
        <v>0</v>
      </c>
      <c r="BQ238" s="6"/>
      <c r="BR238" s="5"/>
      <c r="BS238" s="16"/>
      <c r="BT238" s="6">
        <v>0</v>
      </c>
      <c r="BU238" s="5">
        <v>0</v>
      </c>
      <c r="BV238" s="16">
        <f t="shared" si="149"/>
        <v>0</v>
      </c>
      <c r="BW238" s="6">
        <v>0</v>
      </c>
      <c r="BX238" s="5">
        <v>0</v>
      </c>
      <c r="BY238" s="16">
        <f t="shared" si="150"/>
        <v>0</v>
      </c>
      <c r="BZ238" s="6">
        <v>0</v>
      </c>
      <c r="CA238" s="5">
        <v>0</v>
      </c>
      <c r="CB238" s="16">
        <f t="shared" si="151"/>
        <v>0</v>
      </c>
      <c r="CC238" s="6">
        <v>0</v>
      </c>
      <c r="CD238" s="5">
        <v>0</v>
      </c>
      <c r="CE238" s="16">
        <f t="shared" si="152"/>
        <v>0</v>
      </c>
      <c r="CF238" s="7">
        <f t="shared" si="153"/>
        <v>24.008500000000002</v>
      </c>
      <c r="CG238" s="17">
        <f t="shared" si="154"/>
        <v>72.081999999999994</v>
      </c>
    </row>
    <row r="239" spans="1:85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/>
      <c r="AH239" s="37"/>
      <c r="AI239" s="55"/>
      <c r="AJ239" s="54">
        <f t="shared" ref="AJ239:AK239" si="167">SUM(AJ227:AJ238)</f>
        <v>513.54500000000007</v>
      </c>
      <c r="AK239" s="37">
        <f t="shared" si="167"/>
        <v>1550.3299999999997</v>
      </c>
      <c r="AL239" s="55"/>
      <c r="AM239" s="54">
        <f t="shared" ref="AM239:AN239" si="168">SUM(AM227:AM238)</f>
        <v>0</v>
      </c>
      <c r="AN239" s="37">
        <f t="shared" si="168"/>
        <v>0</v>
      </c>
      <c r="AO239" s="55"/>
      <c r="AP239" s="54">
        <f t="shared" ref="AP239:AQ239" si="169">SUM(AP227:AP238)</f>
        <v>0</v>
      </c>
      <c r="AQ239" s="37">
        <f t="shared" si="169"/>
        <v>0</v>
      </c>
      <c r="AR239" s="55"/>
      <c r="AS239" s="54">
        <f t="shared" ref="AS239:AT239" si="170">SUM(AS227:AS238)</f>
        <v>0</v>
      </c>
      <c r="AT239" s="37">
        <f t="shared" si="170"/>
        <v>0</v>
      </c>
      <c r="AU239" s="55"/>
      <c r="AV239" s="54">
        <f t="shared" ref="AV239:AW239" si="171">SUM(AV227:AV238)</f>
        <v>607</v>
      </c>
      <c r="AW239" s="37">
        <f t="shared" si="171"/>
        <v>3309.998</v>
      </c>
      <c r="AX239" s="55"/>
      <c r="AY239" s="54">
        <f t="shared" ref="AY239:AZ239" si="172">SUM(AY227:AY238)</f>
        <v>0</v>
      </c>
      <c r="AZ239" s="37">
        <f t="shared" si="172"/>
        <v>0</v>
      </c>
      <c r="BA239" s="55"/>
      <c r="BB239" s="54">
        <f t="shared" ref="BB239:BC239" si="173">SUM(BB227:BB238)</f>
        <v>0</v>
      </c>
      <c r="BC239" s="37">
        <f t="shared" si="173"/>
        <v>0</v>
      </c>
      <c r="BD239" s="55"/>
      <c r="BE239" s="54">
        <f t="shared" ref="BE239:BF239" si="174">SUM(BE227:BE238)</f>
        <v>0</v>
      </c>
      <c r="BF239" s="37">
        <f t="shared" si="174"/>
        <v>0</v>
      </c>
      <c r="BG239" s="55"/>
      <c r="BH239" s="54">
        <f t="shared" ref="BH239:BI239" si="175">SUM(BH227:BH238)</f>
        <v>0</v>
      </c>
      <c r="BI239" s="37">
        <f t="shared" si="175"/>
        <v>0</v>
      </c>
      <c r="BJ239" s="55"/>
      <c r="BK239" s="54">
        <f t="shared" ref="BK239:BL239" si="176">SUM(BK227:BK238)</f>
        <v>0</v>
      </c>
      <c r="BL239" s="37">
        <f t="shared" si="176"/>
        <v>0</v>
      </c>
      <c r="BM239" s="55"/>
      <c r="BN239" s="54">
        <f t="shared" ref="BN239:BO239" si="177">SUM(BN227:BN238)</f>
        <v>0</v>
      </c>
      <c r="BO239" s="37">
        <f t="shared" si="177"/>
        <v>0</v>
      </c>
      <c r="BP239" s="55"/>
      <c r="BQ239" s="54"/>
      <c r="BR239" s="37"/>
      <c r="BS239" s="55"/>
      <c r="BT239" s="54">
        <f t="shared" ref="BT239:BU239" si="178">SUM(BT227:BT238)</f>
        <v>0</v>
      </c>
      <c r="BU239" s="37">
        <f t="shared" si="178"/>
        <v>0</v>
      </c>
      <c r="BV239" s="55"/>
      <c r="BW239" s="54">
        <f t="shared" ref="BW239:BX239" si="179">SUM(BW227:BW238)</f>
        <v>98.82</v>
      </c>
      <c r="BX239" s="37">
        <f t="shared" si="179"/>
        <v>82.738</v>
      </c>
      <c r="BY239" s="55"/>
      <c r="BZ239" s="54">
        <f t="shared" ref="BZ239:CA239" si="180">SUM(BZ227:BZ238)</f>
        <v>0</v>
      </c>
      <c r="CA239" s="37">
        <f t="shared" si="180"/>
        <v>0</v>
      </c>
      <c r="CB239" s="55"/>
      <c r="CC239" s="54">
        <f t="shared" ref="CC239:CD239" si="181">SUM(CC227:CC238)</f>
        <v>0</v>
      </c>
      <c r="CD239" s="37">
        <f t="shared" si="181"/>
        <v>0</v>
      </c>
      <c r="CE239" s="55"/>
      <c r="CF239" s="38">
        <f t="shared" si="153"/>
        <v>1299.3375000000001</v>
      </c>
      <c r="CG239" s="39">
        <f t="shared" si="154"/>
        <v>6203.3009999999995</v>
      </c>
    </row>
    <row r="240" spans="1:85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6"/>
      <c r="AH240" s="5"/>
      <c r="AI240" s="16"/>
      <c r="AJ240" s="74">
        <v>41.34</v>
      </c>
      <c r="AK240" s="5">
        <v>119.60599999999999</v>
      </c>
      <c r="AL240" s="16">
        <f t="shared" ref="AL240:AL251" si="191">IF(AJ240=0,0,AK240/AJ240*1000)</f>
        <v>2893.2268988872761</v>
      </c>
      <c r="AM240" s="6">
        <v>0</v>
      </c>
      <c r="AN240" s="5">
        <v>0</v>
      </c>
      <c r="AO240" s="16">
        <f t="shared" ref="AO240:AO251" si="192">IF(AM240=0,0,AN240/AM240*1000)</f>
        <v>0</v>
      </c>
      <c r="AP240" s="6">
        <v>0</v>
      </c>
      <c r="AQ240" s="5">
        <v>0</v>
      </c>
      <c r="AR240" s="16">
        <f t="shared" ref="AR240:AR251" si="193">IF(AP240=0,0,AQ240/AP240*1000)</f>
        <v>0</v>
      </c>
      <c r="AS240" s="6">
        <v>0</v>
      </c>
      <c r="AT240" s="5">
        <v>0</v>
      </c>
      <c r="AU240" s="16">
        <f t="shared" ref="AU240:AU251" si="194">IF(AS240=0,0,AT240/AS240*1000)</f>
        <v>0</v>
      </c>
      <c r="AV240" s="6">
        <v>0</v>
      </c>
      <c r="AW240" s="5">
        <v>0</v>
      </c>
      <c r="AX240" s="16">
        <f t="shared" ref="AX240:AX251" si="195">IF(AV240=0,0,AW240/AV240*1000)</f>
        <v>0</v>
      </c>
      <c r="AY240" s="6">
        <v>0</v>
      </c>
      <c r="AZ240" s="5">
        <v>0</v>
      </c>
      <c r="BA240" s="16">
        <f t="shared" ref="BA240:BA251" si="196">IF(AY240=0,0,AZ240/AY240*1000)</f>
        <v>0</v>
      </c>
      <c r="BB240" s="6">
        <v>0</v>
      </c>
      <c r="BC240" s="5">
        <v>0</v>
      </c>
      <c r="BD240" s="16">
        <f t="shared" ref="BD240:BD251" si="197">IF(BB240=0,0,BC240/BB240*1000)</f>
        <v>0</v>
      </c>
      <c r="BE240" s="6">
        <v>0</v>
      </c>
      <c r="BF240" s="5">
        <v>0</v>
      </c>
      <c r="BG240" s="16">
        <f t="shared" ref="BG240:BG251" si="198">IF(BE240=0,0,BF240/BE240*1000)</f>
        <v>0</v>
      </c>
      <c r="BH240" s="6">
        <v>0</v>
      </c>
      <c r="BI240" s="5">
        <v>0</v>
      </c>
      <c r="BJ240" s="16">
        <f t="shared" ref="BJ240:BJ251" si="199">IF(BH240=0,0,BI240/BH240*1000)</f>
        <v>0</v>
      </c>
      <c r="BK240" s="6">
        <v>0</v>
      </c>
      <c r="BL240" s="5">
        <v>0</v>
      </c>
      <c r="BM240" s="16">
        <f t="shared" ref="BM240:BM251" si="200">IF(BK240=0,0,BL240/BK240*1000)</f>
        <v>0</v>
      </c>
      <c r="BN240" s="6">
        <v>0</v>
      </c>
      <c r="BO240" s="5">
        <v>0</v>
      </c>
      <c r="BP240" s="16">
        <f t="shared" ref="BP240:BP251" si="201">IF(BN240=0,0,BO240/BN240*1000)</f>
        <v>0</v>
      </c>
      <c r="BQ240" s="6"/>
      <c r="BR240" s="5"/>
      <c r="BS240" s="16"/>
      <c r="BT240" s="6">
        <v>0</v>
      </c>
      <c r="BU240" s="5">
        <v>0</v>
      </c>
      <c r="BV240" s="16">
        <f t="shared" ref="BV240:BV251" si="202">IF(BT240=0,0,BU240/BT240*1000)</f>
        <v>0</v>
      </c>
      <c r="BW240" s="6">
        <v>0</v>
      </c>
      <c r="BX240" s="5">
        <v>0</v>
      </c>
      <c r="BY240" s="16">
        <f t="shared" ref="BY240:BY251" si="203">IF(BW240=0,0,BX240/BW240*1000)</f>
        <v>0</v>
      </c>
      <c r="BZ240" s="6">
        <v>0</v>
      </c>
      <c r="CA240" s="5">
        <v>0</v>
      </c>
      <c r="CB240" s="16">
        <f t="shared" ref="CB240:CB251" si="204">IF(BZ240=0,0,CA240/BZ240*1000)</f>
        <v>0</v>
      </c>
      <c r="CC240" s="6">
        <v>0</v>
      </c>
      <c r="CD240" s="5">
        <v>0</v>
      </c>
      <c r="CE240" s="16">
        <f t="shared" ref="CE240:CE251" si="205">IF(CC240=0,0,CD240/CC240*1000)</f>
        <v>0</v>
      </c>
      <c r="CF240" s="7">
        <f>SUMIF($C$5:$CE$5,"Ton",C240:CE240)</f>
        <v>41.34</v>
      </c>
      <c r="CG240" s="17">
        <f>SUMIF($C$5:$CE$5,"F*",C240:CE240)</f>
        <v>119.60599999999999</v>
      </c>
    </row>
    <row r="241" spans="1:85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6"/>
      <c r="AH241" s="5"/>
      <c r="AI241" s="16"/>
      <c r="AJ241" s="74">
        <v>0.1</v>
      </c>
      <c r="AK241" s="5">
        <v>0.11899999999999999</v>
      </c>
      <c r="AL241" s="16">
        <f t="shared" si="191"/>
        <v>1190</v>
      </c>
      <c r="AM241" s="6">
        <v>0</v>
      </c>
      <c r="AN241" s="5">
        <v>0</v>
      </c>
      <c r="AO241" s="16">
        <f t="shared" si="192"/>
        <v>0</v>
      </c>
      <c r="AP241" s="6">
        <v>0</v>
      </c>
      <c r="AQ241" s="5">
        <v>0</v>
      </c>
      <c r="AR241" s="16">
        <f t="shared" si="193"/>
        <v>0</v>
      </c>
      <c r="AS241" s="74">
        <v>30</v>
      </c>
      <c r="AT241" s="5">
        <v>573.05100000000004</v>
      </c>
      <c r="AU241" s="16">
        <f t="shared" si="194"/>
        <v>19101.7</v>
      </c>
      <c r="AV241" s="6">
        <v>0</v>
      </c>
      <c r="AW241" s="5">
        <v>0</v>
      </c>
      <c r="AX241" s="16">
        <f t="shared" si="195"/>
        <v>0</v>
      </c>
      <c r="AY241" s="6">
        <v>0</v>
      </c>
      <c r="AZ241" s="5">
        <v>0</v>
      </c>
      <c r="BA241" s="16">
        <f t="shared" si="196"/>
        <v>0</v>
      </c>
      <c r="BB241" s="6">
        <v>0</v>
      </c>
      <c r="BC241" s="5">
        <v>0</v>
      </c>
      <c r="BD241" s="16">
        <f t="shared" si="197"/>
        <v>0</v>
      </c>
      <c r="BE241" s="6">
        <v>0</v>
      </c>
      <c r="BF241" s="5">
        <v>0</v>
      </c>
      <c r="BG241" s="16">
        <f t="shared" si="198"/>
        <v>0</v>
      </c>
      <c r="BH241" s="6">
        <v>0</v>
      </c>
      <c r="BI241" s="5">
        <v>0</v>
      </c>
      <c r="BJ241" s="16">
        <f t="shared" si="199"/>
        <v>0</v>
      </c>
      <c r="BK241" s="6">
        <v>0</v>
      </c>
      <c r="BL241" s="5">
        <v>0</v>
      </c>
      <c r="BM241" s="16">
        <f t="shared" si="200"/>
        <v>0</v>
      </c>
      <c r="BN241" s="6">
        <v>0</v>
      </c>
      <c r="BO241" s="5">
        <v>0</v>
      </c>
      <c r="BP241" s="16">
        <f t="shared" si="201"/>
        <v>0</v>
      </c>
      <c r="BQ241" s="6"/>
      <c r="BR241" s="5"/>
      <c r="BS241" s="16"/>
      <c r="BT241" s="6">
        <v>0</v>
      </c>
      <c r="BU241" s="5">
        <v>0</v>
      </c>
      <c r="BV241" s="16">
        <f t="shared" si="202"/>
        <v>0</v>
      </c>
      <c r="BW241" s="6">
        <v>0</v>
      </c>
      <c r="BX241" s="5">
        <v>0</v>
      </c>
      <c r="BY241" s="16">
        <f t="shared" si="203"/>
        <v>0</v>
      </c>
      <c r="BZ241" s="6">
        <v>0</v>
      </c>
      <c r="CA241" s="5">
        <v>0</v>
      </c>
      <c r="CB241" s="16">
        <f t="shared" si="204"/>
        <v>0</v>
      </c>
      <c r="CC241" s="6">
        <v>0</v>
      </c>
      <c r="CD241" s="5">
        <v>0</v>
      </c>
      <c r="CE241" s="16">
        <f t="shared" si="205"/>
        <v>0</v>
      </c>
      <c r="CF241" s="7">
        <f t="shared" ref="CF241:CF252" si="207">SUMIF($C$5:$CE$5,"Ton",C241:CE241)</f>
        <v>30.1</v>
      </c>
      <c r="CG241" s="17">
        <f t="shared" ref="CG241:CG252" si="208">SUMIF($C$5:$CE$5,"F*",C241:CE241)</f>
        <v>573.17000000000007</v>
      </c>
    </row>
    <row r="242" spans="1:85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6"/>
      <c r="AH242" s="5"/>
      <c r="AI242" s="16"/>
      <c r="AJ242" s="74">
        <v>1.295E-2</v>
      </c>
      <c r="AK242" s="5">
        <v>0.153</v>
      </c>
      <c r="AL242" s="16">
        <f t="shared" si="191"/>
        <v>11814.671814671816</v>
      </c>
      <c r="AM242" s="6">
        <v>0</v>
      </c>
      <c r="AN242" s="5">
        <v>0</v>
      </c>
      <c r="AO242" s="16">
        <f t="shared" si="192"/>
        <v>0</v>
      </c>
      <c r="AP242" s="6">
        <v>0</v>
      </c>
      <c r="AQ242" s="5">
        <v>0</v>
      </c>
      <c r="AR242" s="16">
        <f t="shared" si="193"/>
        <v>0</v>
      </c>
      <c r="AS242" s="6">
        <v>0</v>
      </c>
      <c r="AT242" s="5">
        <v>0</v>
      </c>
      <c r="AU242" s="16">
        <f t="shared" si="194"/>
        <v>0</v>
      </c>
      <c r="AV242" s="74">
        <v>9.65</v>
      </c>
      <c r="AW242" s="5">
        <v>260.55</v>
      </c>
      <c r="AX242" s="16">
        <f t="shared" si="195"/>
        <v>27000</v>
      </c>
      <c r="AY242" s="6">
        <v>0</v>
      </c>
      <c r="AZ242" s="5">
        <v>0</v>
      </c>
      <c r="BA242" s="16">
        <f t="shared" si="196"/>
        <v>0</v>
      </c>
      <c r="BB242" s="6">
        <v>0</v>
      </c>
      <c r="BC242" s="5">
        <v>0</v>
      </c>
      <c r="BD242" s="16">
        <f t="shared" si="197"/>
        <v>0</v>
      </c>
      <c r="BE242" s="6">
        <v>0</v>
      </c>
      <c r="BF242" s="5">
        <v>0</v>
      </c>
      <c r="BG242" s="16">
        <f t="shared" si="198"/>
        <v>0</v>
      </c>
      <c r="BH242" s="6">
        <v>0</v>
      </c>
      <c r="BI242" s="5">
        <v>0</v>
      </c>
      <c r="BJ242" s="16">
        <f t="shared" si="199"/>
        <v>0</v>
      </c>
      <c r="BK242" s="6">
        <v>0</v>
      </c>
      <c r="BL242" s="5">
        <v>0</v>
      </c>
      <c r="BM242" s="16">
        <f t="shared" si="200"/>
        <v>0</v>
      </c>
      <c r="BN242" s="6">
        <v>0</v>
      </c>
      <c r="BO242" s="5">
        <v>0</v>
      </c>
      <c r="BP242" s="16">
        <f t="shared" si="201"/>
        <v>0</v>
      </c>
      <c r="BQ242" s="6"/>
      <c r="BR242" s="5"/>
      <c r="BS242" s="16"/>
      <c r="BT242" s="6">
        <v>0</v>
      </c>
      <c r="BU242" s="5">
        <v>0</v>
      </c>
      <c r="BV242" s="16">
        <f t="shared" si="202"/>
        <v>0</v>
      </c>
      <c r="BW242" s="6">
        <v>0</v>
      </c>
      <c r="BX242" s="5">
        <v>0</v>
      </c>
      <c r="BY242" s="16">
        <f t="shared" si="203"/>
        <v>0</v>
      </c>
      <c r="BZ242" s="6">
        <v>0</v>
      </c>
      <c r="CA242" s="5">
        <v>0</v>
      </c>
      <c r="CB242" s="16">
        <f t="shared" si="204"/>
        <v>0</v>
      </c>
      <c r="CC242" s="6">
        <v>0</v>
      </c>
      <c r="CD242" s="5">
        <v>0</v>
      </c>
      <c r="CE242" s="16">
        <f t="shared" si="205"/>
        <v>0</v>
      </c>
      <c r="CF242" s="7">
        <f t="shared" si="207"/>
        <v>9.6629500000000004</v>
      </c>
      <c r="CG242" s="17">
        <f t="shared" si="208"/>
        <v>260.70300000000003</v>
      </c>
    </row>
    <row r="243" spans="1:85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4">
        <v>0.38400000000000001</v>
      </c>
      <c r="AE243" s="5">
        <v>8.34</v>
      </c>
      <c r="AF243" s="16">
        <f t="shared" si="190"/>
        <v>21718.75</v>
      </c>
      <c r="AG243" s="74"/>
      <c r="AH243" s="5"/>
      <c r="AI243" s="16"/>
      <c r="AJ243" s="6">
        <v>0</v>
      </c>
      <c r="AK243" s="5">
        <v>0</v>
      </c>
      <c r="AL243" s="16">
        <f t="shared" si="191"/>
        <v>0</v>
      </c>
      <c r="AM243" s="6">
        <v>0</v>
      </c>
      <c r="AN243" s="5">
        <v>0</v>
      </c>
      <c r="AO243" s="16">
        <f t="shared" si="192"/>
        <v>0</v>
      </c>
      <c r="AP243" s="6">
        <v>0</v>
      </c>
      <c r="AQ243" s="5">
        <v>0</v>
      </c>
      <c r="AR243" s="16">
        <f t="shared" si="193"/>
        <v>0</v>
      </c>
      <c r="AS243" s="6">
        <v>0</v>
      </c>
      <c r="AT243" s="5">
        <v>0</v>
      </c>
      <c r="AU243" s="16">
        <f t="shared" si="194"/>
        <v>0</v>
      </c>
      <c r="AV243" s="6">
        <v>0</v>
      </c>
      <c r="AW243" s="5">
        <v>0</v>
      </c>
      <c r="AX243" s="16">
        <f t="shared" si="195"/>
        <v>0</v>
      </c>
      <c r="AY243" s="6">
        <v>0</v>
      </c>
      <c r="AZ243" s="5">
        <v>0</v>
      </c>
      <c r="BA243" s="16">
        <f t="shared" si="196"/>
        <v>0</v>
      </c>
      <c r="BB243" s="6">
        <v>0</v>
      </c>
      <c r="BC243" s="5">
        <v>0</v>
      </c>
      <c r="BD243" s="16">
        <f t="shared" si="197"/>
        <v>0</v>
      </c>
      <c r="BE243" s="6">
        <v>0</v>
      </c>
      <c r="BF243" s="5">
        <v>0</v>
      </c>
      <c r="BG243" s="16">
        <f t="shared" si="198"/>
        <v>0</v>
      </c>
      <c r="BH243" s="6">
        <v>0</v>
      </c>
      <c r="BI243" s="5">
        <v>0</v>
      </c>
      <c r="BJ243" s="16">
        <f t="shared" si="199"/>
        <v>0</v>
      </c>
      <c r="BK243" s="6">
        <v>0</v>
      </c>
      <c r="BL243" s="5">
        <v>0</v>
      </c>
      <c r="BM243" s="16">
        <f t="shared" si="200"/>
        <v>0</v>
      </c>
      <c r="BN243" s="6">
        <v>0</v>
      </c>
      <c r="BO243" s="5">
        <v>0</v>
      </c>
      <c r="BP243" s="16">
        <f t="shared" si="201"/>
        <v>0</v>
      </c>
      <c r="BQ243" s="6"/>
      <c r="BR243" s="5"/>
      <c r="BS243" s="16"/>
      <c r="BT243" s="6">
        <v>0</v>
      </c>
      <c r="BU243" s="5">
        <v>0</v>
      </c>
      <c r="BV243" s="16">
        <f t="shared" si="202"/>
        <v>0</v>
      </c>
      <c r="BW243" s="6">
        <v>0</v>
      </c>
      <c r="BX243" s="5">
        <v>0</v>
      </c>
      <c r="BY243" s="16">
        <f t="shared" si="203"/>
        <v>0</v>
      </c>
      <c r="BZ243" s="6">
        <v>0</v>
      </c>
      <c r="CA243" s="5">
        <v>0</v>
      </c>
      <c r="CB243" s="16">
        <f t="shared" si="204"/>
        <v>0</v>
      </c>
      <c r="CC243" s="6">
        <v>0</v>
      </c>
      <c r="CD243" s="5">
        <v>0</v>
      </c>
      <c r="CE243" s="16">
        <f t="shared" si="205"/>
        <v>0</v>
      </c>
      <c r="CF243" s="7">
        <f t="shared" si="207"/>
        <v>0.38400000000000001</v>
      </c>
      <c r="CG243" s="17">
        <f t="shared" si="208"/>
        <v>8.34</v>
      </c>
    </row>
    <row r="244" spans="1:85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4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/>
      <c r="AH244" s="5"/>
      <c r="AI244" s="16"/>
      <c r="AJ244" s="6">
        <v>0</v>
      </c>
      <c r="AK244" s="5">
        <v>0</v>
      </c>
      <c r="AL244" s="16">
        <f t="shared" si="191"/>
        <v>0</v>
      </c>
      <c r="AM244" s="6">
        <v>0</v>
      </c>
      <c r="AN244" s="5">
        <v>0</v>
      </c>
      <c r="AO244" s="16">
        <f t="shared" si="192"/>
        <v>0</v>
      </c>
      <c r="AP244" s="6">
        <v>0</v>
      </c>
      <c r="AQ244" s="5">
        <v>0</v>
      </c>
      <c r="AR244" s="16">
        <f t="shared" si="193"/>
        <v>0</v>
      </c>
      <c r="AS244" s="6">
        <v>0</v>
      </c>
      <c r="AT244" s="5">
        <v>0</v>
      </c>
      <c r="AU244" s="16">
        <f t="shared" si="194"/>
        <v>0</v>
      </c>
      <c r="AV244" s="6">
        <v>0</v>
      </c>
      <c r="AW244" s="5">
        <v>0</v>
      </c>
      <c r="AX244" s="16">
        <f t="shared" si="195"/>
        <v>0</v>
      </c>
      <c r="AY244" s="6">
        <v>0</v>
      </c>
      <c r="AZ244" s="5">
        <v>0</v>
      </c>
      <c r="BA244" s="16">
        <f t="shared" si="196"/>
        <v>0</v>
      </c>
      <c r="BB244" s="6">
        <v>0</v>
      </c>
      <c r="BC244" s="5">
        <v>0</v>
      </c>
      <c r="BD244" s="16">
        <f t="shared" si="197"/>
        <v>0</v>
      </c>
      <c r="BE244" s="6">
        <v>0</v>
      </c>
      <c r="BF244" s="5">
        <v>0</v>
      </c>
      <c r="BG244" s="16">
        <f t="shared" si="198"/>
        <v>0</v>
      </c>
      <c r="BH244" s="6">
        <v>0</v>
      </c>
      <c r="BI244" s="5">
        <v>0</v>
      </c>
      <c r="BJ244" s="16">
        <f t="shared" si="199"/>
        <v>0</v>
      </c>
      <c r="BK244" s="6">
        <v>0</v>
      </c>
      <c r="BL244" s="5">
        <v>0</v>
      </c>
      <c r="BM244" s="16">
        <f t="shared" si="200"/>
        <v>0</v>
      </c>
      <c r="BN244" s="6">
        <v>0</v>
      </c>
      <c r="BO244" s="5">
        <v>0</v>
      </c>
      <c r="BP244" s="16">
        <f t="shared" si="201"/>
        <v>0</v>
      </c>
      <c r="BQ244" s="6"/>
      <c r="BR244" s="5"/>
      <c r="BS244" s="16"/>
      <c r="BT244" s="6">
        <v>0</v>
      </c>
      <c r="BU244" s="5">
        <v>0</v>
      </c>
      <c r="BV244" s="16">
        <f t="shared" si="202"/>
        <v>0</v>
      </c>
      <c r="BW244" s="6">
        <v>0</v>
      </c>
      <c r="BX244" s="5">
        <v>0</v>
      </c>
      <c r="BY244" s="16">
        <f t="shared" si="203"/>
        <v>0</v>
      </c>
      <c r="BZ244" s="6">
        <v>0</v>
      </c>
      <c r="CA244" s="5">
        <v>0</v>
      </c>
      <c r="CB244" s="16">
        <f t="shared" si="204"/>
        <v>0</v>
      </c>
      <c r="CC244" s="6">
        <v>0</v>
      </c>
      <c r="CD244" s="5">
        <v>0</v>
      </c>
      <c r="CE244" s="16">
        <f t="shared" si="205"/>
        <v>0</v>
      </c>
      <c r="CF244" s="7">
        <f t="shared" si="207"/>
        <v>19.3032</v>
      </c>
      <c r="CG244" s="17">
        <f t="shared" si="208"/>
        <v>423.55599999999998</v>
      </c>
    </row>
    <row r="245" spans="1:85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6"/>
      <c r="AH245" s="5"/>
      <c r="AI245" s="16"/>
      <c r="AJ245" s="74">
        <v>21.24</v>
      </c>
      <c r="AK245" s="5">
        <v>67.132000000000005</v>
      </c>
      <c r="AL245" s="16">
        <f t="shared" si="191"/>
        <v>3160.640301318268</v>
      </c>
      <c r="AM245" s="6">
        <v>0</v>
      </c>
      <c r="AN245" s="5">
        <v>0</v>
      </c>
      <c r="AO245" s="16">
        <f t="shared" si="192"/>
        <v>0</v>
      </c>
      <c r="AP245" s="6">
        <v>0</v>
      </c>
      <c r="AQ245" s="5">
        <v>0</v>
      </c>
      <c r="AR245" s="16">
        <f t="shared" si="193"/>
        <v>0</v>
      </c>
      <c r="AS245" s="6">
        <v>0</v>
      </c>
      <c r="AT245" s="5">
        <v>0</v>
      </c>
      <c r="AU245" s="16">
        <f t="shared" si="194"/>
        <v>0</v>
      </c>
      <c r="AV245" s="74">
        <v>34</v>
      </c>
      <c r="AW245" s="5">
        <v>180</v>
      </c>
      <c r="AX245" s="16">
        <f t="shared" si="195"/>
        <v>5294.1176470588234</v>
      </c>
      <c r="AY245" s="6">
        <v>0</v>
      </c>
      <c r="AZ245" s="5">
        <v>0</v>
      </c>
      <c r="BA245" s="16">
        <f t="shared" si="196"/>
        <v>0</v>
      </c>
      <c r="BB245" s="6">
        <v>0</v>
      </c>
      <c r="BC245" s="5">
        <v>0</v>
      </c>
      <c r="BD245" s="16">
        <f t="shared" si="197"/>
        <v>0</v>
      </c>
      <c r="BE245" s="6">
        <v>0</v>
      </c>
      <c r="BF245" s="5">
        <v>0</v>
      </c>
      <c r="BG245" s="16">
        <f t="shared" si="198"/>
        <v>0</v>
      </c>
      <c r="BH245" s="6">
        <v>0</v>
      </c>
      <c r="BI245" s="5">
        <v>0</v>
      </c>
      <c r="BJ245" s="16">
        <f t="shared" si="199"/>
        <v>0</v>
      </c>
      <c r="BK245" s="6">
        <v>0</v>
      </c>
      <c r="BL245" s="5">
        <v>0</v>
      </c>
      <c r="BM245" s="16">
        <f t="shared" si="200"/>
        <v>0</v>
      </c>
      <c r="BN245" s="6">
        <v>0</v>
      </c>
      <c r="BO245" s="5">
        <v>0</v>
      </c>
      <c r="BP245" s="16">
        <f t="shared" si="201"/>
        <v>0</v>
      </c>
      <c r="BQ245" s="74"/>
      <c r="BR245" s="5"/>
      <c r="BS245" s="16"/>
      <c r="BT245" s="74">
        <v>2.0600000000000002E-3</v>
      </c>
      <c r="BU245" s="5">
        <v>9.5000000000000001E-2</v>
      </c>
      <c r="BV245" s="16">
        <f t="shared" si="202"/>
        <v>46116.504854368926</v>
      </c>
      <c r="BW245" s="6">
        <v>0</v>
      </c>
      <c r="BX245" s="5">
        <v>0</v>
      </c>
      <c r="BY245" s="16">
        <f t="shared" si="203"/>
        <v>0</v>
      </c>
      <c r="BZ245" s="6">
        <v>0</v>
      </c>
      <c r="CA245" s="5">
        <v>0</v>
      </c>
      <c r="CB245" s="16">
        <f t="shared" si="204"/>
        <v>0</v>
      </c>
      <c r="CC245" s="6">
        <v>0</v>
      </c>
      <c r="CD245" s="5">
        <v>0</v>
      </c>
      <c r="CE245" s="16">
        <f t="shared" si="205"/>
        <v>0</v>
      </c>
      <c r="CF245" s="7">
        <f t="shared" si="207"/>
        <v>55.242059999999995</v>
      </c>
      <c r="CG245" s="17">
        <f t="shared" si="208"/>
        <v>247.227</v>
      </c>
    </row>
    <row r="246" spans="1:85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6"/>
      <c r="AH246" s="5"/>
      <c r="AI246" s="16"/>
      <c r="AJ246" s="74">
        <v>33.119999999999997</v>
      </c>
      <c r="AK246" s="5">
        <v>543.87699999999995</v>
      </c>
      <c r="AL246" s="16">
        <f t="shared" si="191"/>
        <v>16421.407004830919</v>
      </c>
      <c r="AM246" s="6">
        <v>0</v>
      </c>
      <c r="AN246" s="5">
        <v>0</v>
      </c>
      <c r="AO246" s="16">
        <f t="shared" si="192"/>
        <v>0</v>
      </c>
      <c r="AP246" s="6">
        <v>0</v>
      </c>
      <c r="AQ246" s="5">
        <v>0</v>
      </c>
      <c r="AR246" s="16">
        <f t="shared" si="193"/>
        <v>0</v>
      </c>
      <c r="AS246" s="6">
        <v>0</v>
      </c>
      <c r="AT246" s="5">
        <v>0</v>
      </c>
      <c r="AU246" s="16">
        <f t="shared" si="194"/>
        <v>0</v>
      </c>
      <c r="AV246" s="6">
        <v>0</v>
      </c>
      <c r="AW246" s="5">
        <v>0</v>
      </c>
      <c r="AX246" s="16">
        <f t="shared" si="195"/>
        <v>0</v>
      </c>
      <c r="AY246" s="6">
        <v>0</v>
      </c>
      <c r="AZ246" s="5">
        <v>0</v>
      </c>
      <c r="BA246" s="16">
        <f t="shared" si="196"/>
        <v>0</v>
      </c>
      <c r="BB246" s="6">
        <v>0</v>
      </c>
      <c r="BC246" s="5">
        <v>0</v>
      </c>
      <c r="BD246" s="16">
        <f t="shared" si="197"/>
        <v>0</v>
      </c>
      <c r="BE246" s="6">
        <v>0</v>
      </c>
      <c r="BF246" s="5">
        <v>0</v>
      </c>
      <c r="BG246" s="16">
        <f t="shared" si="198"/>
        <v>0</v>
      </c>
      <c r="BH246" s="6">
        <v>0</v>
      </c>
      <c r="BI246" s="5">
        <v>0</v>
      </c>
      <c r="BJ246" s="16">
        <f t="shared" si="199"/>
        <v>0</v>
      </c>
      <c r="BK246" s="6">
        <v>0</v>
      </c>
      <c r="BL246" s="5">
        <v>0</v>
      </c>
      <c r="BM246" s="16">
        <f t="shared" si="200"/>
        <v>0</v>
      </c>
      <c r="BN246" s="6">
        <v>0</v>
      </c>
      <c r="BO246" s="5">
        <v>0</v>
      </c>
      <c r="BP246" s="16">
        <f t="shared" si="201"/>
        <v>0</v>
      </c>
      <c r="BQ246" s="6"/>
      <c r="BR246" s="5"/>
      <c r="BS246" s="16"/>
      <c r="BT246" s="6">
        <v>0</v>
      </c>
      <c r="BU246" s="5">
        <v>0</v>
      </c>
      <c r="BV246" s="16">
        <f t="shared" si="202"/>
        <v>0</v>
      </c>
      <c r="BW246" s="6">
        <v>0</v>
      </c>
      <c r="BX246" s="5">
        <v>0</v>
      </c>
      <c r="BY246" s="16">
        <f t="shared" si="203"/>
        <v>0</v>
      </c>
      <c r="BZ246" s="6">
        <v>0</v>
      </c>
      <c r="CA246" s="5">
        <v>0</v>
      </c>
      <c r="CB246" s="16">
        <f t="shared" si="204"/>
        <v>0</v>
      </c>
      <c r="CC246" s="6">
        <v>0</v>
      </c>
      <c r="CD246" s="5">
        <v>0</v>
      </c>
      <c r="CE246" s="16">
        <f t="shared" si="205"/>
        <v>0</v>
      </c>
      <c r="CF246" s="7">
        <f t="shared" si="207"/>
        <v>33.119999999999997</v>
      </c>
      <c r="CG246" s="17">
        <f t="shared" si="208"/>
        <v>543.87699999999995</v>
      </c>
    </row>
    <row r="247" spans="1:85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/>
      <c r="AH247" s="5"/>
      <c r="AI247" s="16"/>
      <c r="AJ247" s="6">
        <v>0</v>
      </c>
      <c r="AK247" s="5">
        <v>0</v>
      </c>
      <c r="AL247" s="16">
        <f t="shared" si="191"/>
        <v>0</v>
      </c>
      <c r="AM247" s="6">
        <v>0</v>
      </c>
      <c r="AN247" s="5">
        <v>0</v>
      </c>
      <c r="AO247" s="16">
        <f t="shared" si="192"/>
        <v>0</v>
      </c>
      <c r="AP247" s="6">
        <v>0</v>
      </c>
      <c r="AQ247" s="5">
        <v>0</v>
      </c>
      <c r="AR247" s="16">
        <f t="shared" si="193"/>
        <v>0</v>
      </c>
      <c r="AS247" s="6">
        <v>0</v>
      </c>
      <c r="AT247" s="5">
        <v>0</v>
      </c>
      <c r="AU247" s="16">
        <f t="shared" si="194"/>
        <v>0</v>
      </c>
      <c r="AV247" s="6">
        <v>0</v>
      </c>
      <c r="AW247" s="5">
        <v>0</v>
      </c>
      <c r="AX247" s="16">
        <f t="shared" si="195"/>
        <v>0</v>
      </c>
      <c r="AY247" s="6">
        <v>0</v>
      </c>
      <c r="AZ247" s="5">
        <v>0</v>
      </c>
      <c r="BA247" s="16">
        <f t="shared" si="196"/>
        <v>0</v>
      </c>
      <c r="BB247" s="6">
        <v>0</v>
      </c>
      <c r="BC247" s="5">
        <v>0</v>
      </c>
      <c r="BD247" s="16">
        <f t="shared" si="197"/>
        <v>0</v>
      </c>
      <c r="BE247" s="6">
        <v>0</v>
      </c>
      <c r="BF247" s="5">
        <v>0</v>
      </c>
      <c r="BG247" s="16">
        <f t="shared" si="198"/>
        <v>0</v>
      </c>
      <c r="BH247" s="6">
        <v>0</v>
      </c>
      <c r="BI247" s="5">
        <v>0</v>
      </c>
      <c r="BJ247" s="16">
        <f t="shared" si="199"/>
        <v>0</v>
      </c>
      <c r="BK247" s="6">
        <v>0</v>
      </c>
      <c r="BL247" s="5">
        <v>0</v>
      </c>
      <c r="BM247" s="16">
        <f t="shared" si="200"/>
        <v>0</v>
      </c>
      <c r="BN247" s="6">
        <v>0</v>
      </c>
      <c r="BO247" s="5">
        <v>0</v>
      </c>
      <c r="BP247" s="16">
        <f t="shared" si="201"/>
        <v>0</v>
      </c>
      <c r="BQ247" s="6"/>
      <c r="BR247" s="5"/>
      <c r="BS247" s="16"/>
      <c r="BT247" s="6">
        <v>0</v>
      </c>
      <c r="BU247" s="5">
        <v>0</v>
      </c>
      <c r="BV247" s="16">
        <f t="shared" si="202"/>
        <v>0</v>
      </c>
      <c r="BW247" s="6">
        <v>0</v>
      </c>
      <c r="BX247" s="5">
        <v>0</v>
      </c>
      <c r="BY247" s="16">
        <f t="shared" si="203"/>
        <v>0</v>
      </c>
      <c r="BZ247" s="6">
        <v>0</v>
      </c>
      <c r="CA247" s="5">
        <v>0</v>
      </c>
      <c r="CB247" s="16">
        <f t="shared" si="204"/>
        <v>0</v>
      </c>
      <c r="CC247" s="6">
        <v>0</v>
      </c>
      <c r="CD247" s="5">
        <v>0</v>
      </c>
      <c r="CE247" s="16">
        <f t="shared" si="205"/>
        <v>0</v>
      </c>
      <c r="CF247" s="7">
        <f t="shared" si="207"/>
        <v>0</v>
      </c>
      <c r="CG247" s="17">
        <f t="shared" si="208"/>
        <v>0</v>
      </c>
    </row>
    <row r="248" spans="1:85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6"/>
      <c r="AH248" s="5"/>
      <c r="AI248" s="16"/>
      <c r="AJ248" s="74">
        <v>5</v>
      </c>
      <c r="AK248" s="5">
        <v>109.16500000000001</v>
      </c>
      <c r="AL248" s="16">
        <f t="shared" si="191"/>
        <v>21833.000000000004</v>
      </c>
      <c r="AM248" s="6">
        <v>0</v>
      </c>
      <c r="AN248" s="5">
        <v>0</v>
      </c>
      <c r="AO248" s="16">
        <f t="shared" si="192"/>
        <v>0</v>
      </c>
      <c r="AP248" s="6">
        <v>0</v>
      </c>
      <c r="AQ248" s="5">
        <v>0</v>
      </c>
      <c r="AR248" s="16">
        <f t="shared" si="193"/>
        <v>0</v>
      </c>
      <c r="AS248" s="6">
        <v>0</v>
      </c>
      <c r="AT248" s="5">
        <v>0</v>
      </c>
      <c r="AU248" s="16">
        <f t="shared" si="194"/>
        <v>0</v>
      </c>
      <c r="AV248" s="6">
        <v>0</v>
      </c>
      <c r="AW248" s="5">
        <v>0</v>
      </c>
      <c r="AX248" s="16">
        <f t="shared" si="195"/>
        <v>0</v>
      </c>
      <c r="AY248" s="6">
        <v>0</v>
      </c>
      <c r="AZ248" s="5">
        <v>0</v>
      </c>
      <c r="BA248" s="16">
        <f t="shared" si="196"/>
        <v>0</v>
      </c>
      <c r="BB248" s="6">
        <v>0</v>
      </c>
      <c r="BC248" s="5">
        <v>0</v>
      </c>
      <c r="BD248" s="16">
        <f t="shared" si="197"/>
        <v>0</v>
      </c>
      <c r="BE248" s="74">
        <v>0.35</v>
      </c>
      <c r="BF248" s="5">
        <v>0.47099999999999997</v>
      </c>
      <c r="BG248" s="16">
        <f t="shared" si="198"/>
        <v>1345.7142857142856</v>
      </c>
      <c r="BH248" s="6">
        <v>0</v>
      </c>
      <c r="BI248" s="5">
        <v>0</v>
      </c>
      <c r="BJ248" s="16">
        <f t="shared" si="199"/>
        <v>0</v>
      </c>
      <c r="BK248" s="6">
        <v>0</v>
      </c>
      <c r="BL248" s="5">
        <v>0</v>
      </c>
      <c r="BM248" s="16">
        <f t="shared" si="200"/>
        <v>0</v>
      </c>
      <c r="BN248" s="6">
        <v>0</v>
      </c>
      <c r="BO248" s="5">
        <v>0</v>
      </c>
      <c r="BP248" s="16">
        <f t="shared" si="201"/>
        <v>0</v>
      </c>
      <c r="BQ248" s="6"/>
      <c r="BR248" s="5"/>
      <c r="BS248" s="16"/>
      <c r="BT248" s="6">
        <v>0</v>
      </c>
      <c r="BU248" s="5">
        <v>0</v>
      </c>
      <c r="BV248" s="16">
        <f t="shared" si="202"/>
        <v>0</v>
      </c>
      <c r="BW248" s="6">
        <v>0</v>
      </c>
      <c r="BX248" s="5">
        <v>0</v>
      </c>
      <c r="BY248" s="16">
        <f t="shared" si="203"/>
        <v>0</v>
      </c>
      <c r="BZ248" s="6">
        <v>0</v>
      </c>
      <c r="CA248" s="5">
        <v>0</v>
      </c>
      <c r="CB248" s="16">
        <f t="shared" si="204"/>
        <v>0</v>
      </c>
      <c r="CC248" s="6">
        <v>0</v>
      </c>
      <c r="CD248" s="5">
        <v>0</v>
      </c>
      <c r="CE248" s="16">
        <f t="shared" si="205"/>
        <v>0</v>
      </c>
      <c r="CF248" s="7">
        <f t="shared" si="207"/>
        <v>5.35</v>
      </c>
      <c r="CG248" s="17">
        <f t="shared" si="208"/>
        <v>109.63600000000001</v>
      </c>
    </row>
    <row r="249" spans="1:85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6"/>
      <c r="AH249" s="5"/>
      <c r="AI249" s="16"/>
      <c r="AJ249" s="74">
        <v>49</v>
      </c>
      <c r="AK249" s="5">
        <v>890.74300000000005</v>
      </c>
      <c r="AL249" s="16">
        <f t="shared" si="191"/>
        <v>18178.428571428572</v>
      </c>
      <c r="AM249" s="6">
        <v>0</v>
      </c>
      <c r="AN249" s="5">
        <v>0</v>
      </c>
      <c r="AO249" s="16">
        <f t="shared" si="192"/>
        <v>0</v>
      </c>
      <c r="AP249" s="6">
        <v>0</v>
      </c>
      <c r="AQ249" s="5">
        <v>0</v>
      </c>
      <c r="AR249" s="16">
        <f t="shared" si="193"/>
        <v>0</v>
      </c>
      <c r="AS249" s="6">
        <v>0</v>
      </c>
      <c r="AT249" s="5">
        <v>0</v>
      </c>
      <c r="AU249" s="16">
        <f t="shared" si="194"/>
        <v>0</v>
      </c>
      <c r="AV249" s="6">
        <v>0</v>
      </c>
      <c r="AW249" s="5">
        <v>0</v>
      </c>
      <c r="AX249" s="16">
        <f t="shared" si="195"/>
        <v>0</v>
      </c>
      <c r="AY249" s="6">
        <v>0</v>
      </c>
      <c r="AZ249" s="5">
        <v>0</v>
      </c>
      <c r="BA249" s="16">
        <f t="shared" si="196"/>
        <v>0</v>
      </c>
      <c r="BB249" s="6">
        <v>0</v>
      </c>
      <c r="BC249" s="5">
        <v>0</v>
      </c>
      <c r="BD249" s="16">
        <f t="shared" si="197"/>
        <v>0</v>
      </c>
      <c r="BE249" s="6">
        <v>0</v>
      </c>
      <c r="BF249" s="5">
        <v>0</v>
      </c>
      <c r="BG249" s="16">
        <f t="shared" si="198"/>
        <v>0</v>
      </c>
      <c r="BH249" s="6">
        <v>0</v>
      </c>
      <c r="BI249" s="5">
        <v>0</v>
      </c>
      <c r="BJ249" s="16">
        <f t="shared" si="199"/>
        <v>0</v>
      </c>
      <c r="BK249" s="6">
        <v>0</v>
      </c>
      <c r="BL249" s="5">
        <v>0</v>
      </c>
      <c r="BM249" s="16">
        <f t="shared" si="200"/>
        <v>0</v>
      </c>
      <c r="BN249" s="6">
        <v>0</v>
      </c>
      <c r="BO249" s="5">
        <v>0</v>
      </c>
      <c r="BP249" s="16">
        <f t="shared" si="201"/>
        <v>0</v>
      </c>
      <c r="BQ249" s="6"/>
      <c r="BR249" s="5"/>
      <c r="BS249" s="16"/>
      <c r="BT249" s="6">
        <v>0</v>
      </c>
      <c r="BU249" s="5">
        <v>0</v>
      </c>
      <c r="BV249" s="16">
        <f t="shared" si="202"/>
        <v>0</v>
      </c>
      <c r="BW249" s="6">
        <v>0</v>
      </c>
      <c r="BX249" s="5">
        <v>0</v>
      </c>
      <c r="BY249" s="16">
        <f t="shared" si="203"/>
        <v>0</v>
      </c>
      <c r="BZ249" s="6">
        <v>0</v>
      </c>
      <c r="CA249" s="5">
        <v>0</v>
      </c>
      <c r="CB249" s="16">
        <f t="shared" si="204"/>
        <v>0</v>
      </c>
      <c r="CC249" s="6">
        <v>0</v>
      </c>
      <c r="CD249" s="5">
        <v>0</v>
      </c>
      <c r="CE249" s="16">
        <f t="shared" si="205"/>
        <v>0</v>
      </c>
      <c r="CF249" s="7">
        <f t="shared" si="207"/>
        <v>49</v>
      </c>
      <c r="CG249" s="17">
        <f t="shared" si="208"/>
        <v>890.74300000000005</v>
      </c>
    </row>
    <row r="250" spans="1:85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4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6"/>
      <c r="AH250" s="5"/>
      <c r="AI250" s="16"/>
      <c r="AJ250" s="74">
        <v>8</v>
      </c>
      <c r="AK250" s="5">
        <v>190.65600000000001</v>
      </c>
      <c r="AL250" s="16">
        <f t="shared" si="191"/>
        <v>23832</v>
      </c>
      <c r="AM250" s="6">
        <v>0</v>
      </c>
      <c r="AN250" s="5">
        <v>0</v>
      </c>
      <c r="AO250" s="16">
        <f t="shared" si="192"/>
        <v>0</v>
      </c>
      <c r="AP250" s="6">
        <v>0</v>
      </c>
      <c r="AQ250" s="5">
        <v>0</v>
      </c>
      <c r="AR250" s="16">
        <f t="shared" si="193"/>
        <v>0</v>
      </c>
      <c r="AS250" s="6">
        <v>0</v>
      </c>
      <c r="AT250" s="5">
        <v>0</v>
      </c>
      <c r="AU250" s="16">
        <f t="shared" si="194"/>
        <v>0</v>
      </c>
      <c r="AV250" s="74">
        <v>30</v>
      </c>
      <c r="AW250" s="5">
        <v>380</v>
      </c>
      <c r="AX250" s="16">
        <f t="shared" si="195"/>
        <v>12666.666666666666</v>
      </c>
      <c r="AY250" s="6">
        <v>0</v>
      </c>
      <c r="AZ250" s="5">
        <v>0</v>
      </c>
      <c r="BA250" s="16">
        <f t="shared" si="196"/>
        <v>0</v>
      </c>
      <c r="BB250" s="6">
        <v>0</v>
      </c>
      <c r="BC250" s="5">
        <v>0</v>
      </c>
      <c r="BD250" s="16">
        <f t="shared" si="197"/>
        <v>0</v>
      </c>
      <c r="BE250" s="6">
        <v>0</v>
      </c>
      <c r="BF250" s="5">
        <v>0</v>
      </c>
      <c r="BG250" s="16">
        <f t="shared" si="198"/>
        <v>0</v>
      </c>
      <c r="BH250" s="6">
        <v>0</v>
      </c>
      <c r="BI250" s="5">
        <v>0</v>
      </c>
      <c r="BJ250" s="16">
        <f t="shared" si="199"/>
        <v>0</v>
      </c>
      <c r="BK250" s="6">
        <v>0</v>
      </c>
      <c r="BL250" s="5">
        <v>0</v>
      </c>
      <c r="BM250" s="16">
        <f t="shared" si="200"/>
        <v>0</v>
      </c>
      <c r="BN250" s="6">
        <v>0</v>
      </c>
      <c r="BO250" s="5">
        <v>0</v>
      </c>
      <c r="BP250" s="16">
        <f t="shared" si="201"/>
        <v>0</v>
      </c>
      <c r="BQ250" s="6"/>
      <c r="BR250" s="5"/>
      <c r="BS250" s="16"/>
      <c r="BT250" s="6">
        <v>0</v>
      </c>
      <c r="BU250" s="5">
        <v>0</v>
      </c>
      <c r="BV250" s="16">
        <f t="shared" si="202"/>
        <v>0</v>
      </c>
      <c r="BW250" s="6">
        <v>0</v>
      </c>
      <c r="BX250" s="5">
        <v>0</v>
      </c>
      <c r="BY250" s="16">
        <f t="shared" si="203"/>
        <v>0</v>
      </c>
      <c r="BZ250" s="6">
        <v>0</v>
      </c>
      <c r="CA250" s="5">
        <v>0</v>
      </c>
      <c r="CB250" s="16">
        <f t="shared" si="204"/>
        <v>0</v>
      </c>
      <c r="CC250" s="6">
        <v>0</v>
      </c>
      <c r="CD250" s="5">
        <v>0</v>
      </c>
      <c r="CE250" s="16">
        <f t="shared" si="205"/>
        <v>0</v>
      </c>
      <c r="CF250" s="7">
        <f t="shared" si="207"/>
        <v>38.212139999999998</v>
      </c>
      <c r="CG250" s="17">
        <f t="shared" si="208"/>
        <v>588.16800000000001</v>
      </c>
    </row>
    <row r="251" spans="1:85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6"/>
      <c r="AH251" s="5"/>
      <c r="AI251" s="16"/>
      <c r="AJ251" s="74">
        <v>9</v>
      </c>
      <c r="AK251" s="5">
        <v>202.24</v>
      </c>
      <c r="AL251" s="16">
        <f t="shared" si="191"/>
        <v>22471.111111111113</v>
      </c>
      <c r="AM251" s="6">
        <v>0</v>
      </c>
      <c r="AN251" s="5">
        <v>0</v>
      </c>
      <c r="AO251" s="16">
        <f t="shared" si="192"/>
        <v>0</v>
      </c>
      <c r="AP251" s="6">
        <v>0</v>
      </c>
      <c r="AQ251" s="5">
        <v>0</v>
      </c>
      <c r="AR251" s="16">
        <f t="shared" si="193"/>
        <v>0</v>
      </c>
      <c r="AS251" s="6">
        <v>0</v>
      </c>
      <c r="AT251" s="5">
        <v>0</v>
      </c>
      <c r="AU251" s="16">
        <f t="shared" si="194"/>
        <v>0</v>
      </c>
      <c r="AV251" s="6">
        <v>0</v>
      </c>
      <c r="AW251" s="5">
        <v>0</v>
      </c>
      <c r="AX251" s="16">
        <f t="shared" si="195"/>
        <v>0</v>
      </c>
      <c r="AY251" s="6">
        <v>0</v>
      </c>
      <c r="AZ251" s="5">
        <v>0</v>
      </c>
      <c r="BA251" s="16">
        <f t="shared" si="196"/>
        <v>0</v>
      </c>
      <c r="BB251" s="6">
        <v>0</v>
      </c>
      <c r="BC251" s="5">
        <v>0</v>
      </c>
      <c r="BD251" s="16">
        <f t="shared" si="197"/>
        <v>0</v>
      </c>
      <c r="BE251" s="6">
        <v>0</v>
      </c>
      <c r="BF251" s="5">
        <v>0</v>
      </c>
      <c r="BG251" s="16">
        <f t="shared" si="198"/>
        <v>0</v>
      </c>
      <c r="BH251" s="6">
        <v>0</v>
      </c>
      <c r="BI251" s="5">
        <v>0</v>
      </c>
      <c r="BJ251" s="16">
        <f t="shared" si="199"/>
        <v>0</v>
      </c>
      <c r="BK251" s="6">
        <v>0</v>
      </c>
      <c r="BL251" s="5">
        <v>0</v>
      </c>
      <c r="BM251" s="16">
        <f t="shared" si="200"/>
        <v>0</v>
      </c>
      <c r="BN251" s="6">
        <v>0</v>
      </c>
      <c r="BO251" s="5">
        <v>0</v>
      </c>
      <c r="BP251" s="16">
        <f t="shared" si="201"/>
        <v>0</v>
      </c>
      <c r="BQ251" s="6"/>
      <c r="BR251" s="5"/>
      <c r="BS251" s="16"/>
      <c r="BT251" s="6">
        <v>0</v>
      </c>
      <c r="BU251" s="5">
        <v>0</v>
      </c>
      <c r="BV251" s="16">
        <f t="shared" si="202"/>
        <v>0</v>
      </c>
      <c r="BW251" s="6">
        <v>0</v>
      </c>
      <c r="BX251" s="5">
        <v>0</v>
      </c>
      <c r="BY251" s="16">
        <f t="shared" si="203"/>
        <v>0</v>
      </c>
      <c r="BZ251" s="6">
        <v>0</v>
      </c>
      <c r="CA251" s="5">
        <v>0</v>
      </c>
      <c r="CB251" s="16">
        <f t="shared" si="204"/>
        <v>0</v>
      </c>
      <c r="CC251" s="6">
        <v>0</v>
      </c>
      <c r="CD251" s="5">
        <v>0</v>
      </c>
      <c r="CE251" s="16">
        <f t="shared" si="205"/>
        <v>0</v>
      </c>
      <c r="CF251" s="7">
        <f t="shared" si="207"/>
        <v>9</v>
      </c>
      <c r="CG251" s="17">
        <f t="shared" si="208"/>
        <v>202.24</v>
      </c>
    </row>
    <row r="252" spans="1:85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/>
      <c r="AH252" s="37"/>
      <c r="AI252" s="55"/>
      <c r="AJ252" s="54">
        <f t="shared" ref="AJ252:AK252" si="220">SUM(AJ240:AJ251)</f>
        <v>166.81295</v>
      </c>
      <c r="AK252" s="37">
        <f t="shared" si="220"/>
        <v>2123.6909999999998</v>
      </c>
      <c r="AL252" s="55"/>
      <c r="AM252" s="54">
        <f t="shared" ref="AM252:AN252" si="221">SUM(AM240:AM251)</f>
        <v>0</v>
      </c>
      <c r="AN252" s="37">
        <f t="shared" si="221"/>
        <v>0</v>
      </c>
      <c r="AO252" s="55"/>
      <c r="AP252" s="54">
        <f t="shared" ref="AP252:AQ252" si="222">SUM(AP240:AP251)</f>
        <v>0</v>
      </c>
      <c r="AQ252" s="37">
        <f t="shared" si="222"/>
        <v>0</v>
      </c>
      <c r="AR252" s="55"/>
      <c r="AS252" s="54">
        <f t="shared" ref="AS252:AT252" si="223">SUM(AS240:AS251)</f>
        <v>30</v>
      </c>
      <c r="AT252" s="37">
        <f t="shared" si="223"/>
        <v>573.05100000000004</v>
      </c>
      <c r="AU252" s="55"/>
      <c r="AV252" s="54">
        <f t="shared" ref="AV252:AW252" si="224">SUM(AV240:AV251)</f>
        <v>73.650000000000006</v>
      </c>
      <c r="AW252" s="37">
        <f t="shared" si="224"/>
        <v>820.55</v>
      </c>
      <c r="AX252" s="55"/>
      <c r="AY252" s="54">
        <f t="shared" ref="AY252:AZ252" si="225">SUM(AY240:AY251)</f>
        <v>0</v>
      </c>
      <c r="AZ252" s="37">
        <f t="shared" si="225"/>
        <v>0</v>
      </c>
      <c r="BA252" s="55"/>
      <c r="BB252" s="54">
        <f t="shared" ref="BB252:BC252" si="226">SUM(BB240:BB251)</f>
        <v>0</v>
      </c>
      <c r="BC252" s="37">
        <f t="shared" si="226"/>
        <v>0</v>
      </c>
      <c r="BD252" s="55"/>
      <c r="BE252" s="54">
        <f t="shared" ref="BE252:BF252" si="227">SUM(BE240:BE251)</f>
        <v>0.35</v>
      </c>
      <c r="BF252" s="37">
        <f t="shared" si="227"/>
        <v>0.47099999999999997</v>
      </c>
      <c r="BG252" s="55"/>
      <c r="BH252" s="54">
        <f t="shared" ref="BH252:BI252" si="228">SUM(BH240:BH251)</f>
        <v>0</v>
      </c>
      <c r="BI252" s="37">
        <f t="shared" si="228"/>
        <v>0</v>
      </c>
      <c r="BJ252" s="55"/>
      <c r="BK252" s="54">
        <f t="shared" ref="BK252:BL252" si="229">SUM(BK240:BK251)</f>
        <v>0</v>
      </c>
      <c r="BL252" s="37">
        <f t="shared" si="229"/>
        <v>0</v>
      </c>
      <c r="BM252" s="55"/>
      <c r="BN252" s="54">
        <f t="shared" ref="BN252:BO252" si="230">SUM(BN240:BN251)</f>
        <v>0</v>
      </c>
      <c r="BO252" s="37">
        <f t="shared" si="230"/>
        <v>0</v>
      </c>
      <c r="BP252" s="55"/>
      <c r="BQ252" s="54"/>
      <c r="BR252" s="37"/>
      <c r="BS252" s="55"/>
      <c r="BT252" s="54">
        <f t="shared" ref="BT252:BU252" si="231">SUM(BT240:BT251)</f>
        <v>2.0600000000000002E-3</v>
      </c>
      <c r="BU252" s="37">
        <f t="shared" si="231"/>
        <v>9.5000000000000001E-2</v>
      </c>
      <c r="BV252" s="55"/>
      <c r="BW252" s="54">
        <f t="shared" ref="BW252:BX252" si="232">SUM(BW240:BW251)</f>
        <v>0</v>
      </c>
      <c r="BX252" s="37">
        <f t="shared" si="232"/>
        <v>0</v>
      </c>
      <c r="BY252" s="55"/>
      <c r="BZ252" s="54">
        <f t="shared" ref="BZ252:CA252" si="233">SUM(BZ240:BZ251)</f>
        <v>0</v>
      </c>
      <c r="CA252" s="37">
        <f t="shared" si="233"/>
        <v>0</v>
      </c>
      <c r="CB252" s="55"/>
      <c r="CC252" s="54">
        <f t="shared" ref="CC252:CD252" si="234">SUM(CC240:CC251)</f>
        <v>0</v>
      </c>
      <c r="CD252" s="37">
        <f t="shared" si="234"/>
        <v>0</v>
      </c>
      <c r="CE252" s="55"/>
      <c r="CF252" s="38">
        <f t="shared" si="207"/>
        <v>290.71435000000002</v>
      </c>
      <c r="CG252" s="39">
        <f t="shared" si="208"/>
        <v>3967.2659999999996</v>
      </c>
    </row>
    <row r="253" spans="1:85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6">
        <v>0</v>
      </c>
      <c r="AH253" s="5">
        <v>0</v>
      </c>
      <c r="AI253" s="16">
        <f t="shared" ref="AI253:AI264" si="244">IF(AG253=0,0,AH253/AG253*1000)</f>
        <v>0</v>
      </c>
      <c r="AJ253" s="74">
        <v>42</v>
      </c>
      <c r="AK253" s="5">
        <v>717.13900000000001</v>
      </c>
      <c r="AL253" s="16">
        <f t="shared" ref="AL253:AL264" si="245">IF(AJ253=0,0,AK253/AJ253*1000)</f>
        <v>17074.738095238095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6">
        <v>0</v>
      </c>
      <c r="AZ253" s="5">
        <v>0</v>
      </c>
      <c r="BA253" s="16">
        <f t="shared" ref="BA253:BA264" si="250">IF(AY253=0,0,AZ253/AY253*1000)</f>
        <v>0</v>
      </c>
      <c r="BB253" s="74">
        <v>0.14399999999999999</v>
      </c>
      <c r="BC253" s="5">
        <v>2.7E-2</v>
      </c>
      <c r="BD253" s="16">
        <f t="shared" ref="BD253:BD264" si="251">IF(BB253=0,0,BC253/BB253*1000)</f>
        <v>187.5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6">
        <v>0</v>
      </c>
      <c r="CA253" s="5">
        <v>0</v>
      </c>
      <c r="CB253" s="16">
        <f t="shared" ref="CB253:CB264" si="259">IF(BZ253=0,0,CA253/BZ253*1000)</f>
        <v>0</v>
      </c>
      <c r="CC253" s="6">
        <v>0</v>
      </c>
      <c r="CD253" s="5">
        <v>0</v>
      </c>
      <c r="CE253" s="16">
        <f t="shared" ref="CE253:CE264" si="260">IF(CC253=0,0,CD253/CC253*1000)</f>
        <v>0</v>
      </c>
      <c r="CF253" s="7">
        <f>SUMIF($C$5:$CE$5,"Ton",C253:CE253)</f>
        <v>42.143999999999998</v>
      </c>
      <c r="CG253" s="17">
        <f>SUMIF($C$5:$CE$5,"F*",C253:CE253)</f>
        <v>717.16600000000005</v>
      </c>
    </row>
    <row r="254" spans="1:85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61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6">
        <v>0</v>
      </c>
      <c r="AH254" s="5">
        <v>0</v>
      </c>
      <c r="AI254" s="16">
        <f t="shared" si="244"/>
        <v>0</v>
      </c>
      <c r="AJ254" s="74">
        <v>34</v>
      </c>
      <c r="AK254" s="5">
        <v>614.16200000000003</v>
      </c>
      <c r="AL254" s="16">
        <f t="shared" si="245"/>
        <v>18063.588235294119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6">
        <v>0</v>
      </c>
      <c r="AZ254" s="5">
        <v>0</v>
      </c>
      <c r="BA254" s="16">
        <f t="shared" si="250"/>
        <v>0</v>
      </c>
      <c r="BB254" s="74">
        <v>2.1999999999999999E-2</v>
      </c>
      <c r="BC254" s="5">
        <v>0.39300000000000002</v>
      </c>
      <c r="BD254" s="16">
        <f t="shared" si="251"/>
        <v>17863.636363636368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6">
        <v>0</v>
      </c>
      <c r="CA254" s="5">
        <v>0</v>
      </c>
      <c r="CB254" s="16">
        <f t="shared" si="259"/>
        <v>0</v>
      </c>
      <c r="CC254" s="6">
        <v>0</v>
      </c>
      <c r="CD254" s="5">
        <v>0</v>
      </c>
      <c r="CE254" s="16">
        <f t="shared" si="260"/>
        <v>0</v>
      </c>
      <c r="CF254" s="7">
        <f t="shared" ref="CF254:CF265" si="262">SUMIF($C$5:$CE$5,"Ton",C254:CE254)</f>
        <v>34.021999999999998</v>
      </c>
      <c r="CG254" s="17">
        <f t="shared" ref="CG254:CG265" si="263">SUMIF($C$5:$CE$5,"F*",C254:CE254)</f>
        <v>614.55500000000006</v>
      </c>
    </row>
    <row r="255" spans="1:85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61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6">
        <v>0</v>
      </c>
      <c r="AH255" s="5">
        <v>0</v>
      </c>
      <c r="AI255" s="16">
        <f t="shared" si="244"/>
        <v>0</v>
      </c>
      <c r="AJ255" s="74">
        <v>12</v>
      </c>
      <c r="AK255" s="5">
        <v>215.87200000000001</v>
      </c>
      <c r="AL255" s="16">
        <f t="shared" si="245"/>
        <v>17989.333333333336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6">
        <v>0</v>
      </c>
      <c r="CA255" s="5">
        <v>0</v>
      </c>
      <c r="CB255" s="16">
        <f t="shared" si="259"/>
        <v>0</v>
      </c>
      <c r="CC255" s="6">
        <v>0</v>
      </c>
      <c r="CD255" s="5">
        <v>0</v>
      </c>
      <c r="CE255" s="16">
        <f t="shared" si="260"/>
        <v>0</v>
      </c>
      <c r="CF255" s="7">
        <f t="shared" si="262"/>
        <v>12</v>
      </c>
      <c r="CG255" s="17">
        <f t="shared" si="263"/>
        <v>215.87200000000001</v>
      </c>
    </row>
    <row r="256" spans="1:85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6">
        <v>0</v>
      </c>
      <c r="CA256" s="5">
        <v>0</v>
      </c>
      <c r="CB256" s="16">
        <f t="shared" si="259"/>
        <v>0</v>
      </c>
      <c r="CC256" s="6">
        <v>0</v>
      </c>
      <c r="CD256" s="5">
        <v>0</v>
      </c>
      <c r="CE256" s="16">
        <f t="shared" si="260"/>
        <v>0</v>
      </c>
      <c r="CF256" s="7">
        <f t="shared" si="262"/>
        <v>0</v>
      </c>
      <c r="CG256" s="17">
        <f t="shared" si="263"/>
        <v>0</v>
      </c>
    </row>
    <row r="257" spans="1:85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4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6">
        <v>0</v>
      </c>
      <c r="AT257" s="5">
        <v>0</v>
      </c>
      <c r="AU257" s="16">
        <f t="shared" si="248"/>
        <v>0</v>
      </c>
      <c r="AV257" s="74">
        <v>68</v>
      </c>
      <c r="AW257" s="5">
        <v>680</v>
      </c>
      <c r="AX257" s="16">
        <f t="shared" si="249"/>
        <v>10000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6">
        <v>0</v>
      </c>
      <c r="CA257" s="5">
        <v>0</v>
      </c>
      <c r="CB257" s="16">
        <f t="shared" si="259"/>
        <v>0</v>
      </c>
      <c r="CC257" s="6">
        <v>0</v>
      </c>
      <c r="CD257" s="5">
        <v>0</v>
      </c>
      <c r="CE257" s="16">
        <f t="shared" si="260"/>
        <v>0</v>
      </c>
      <c r="CF257" s="7">
        <f t="shared" si="262"/>
        <v>68</v>
      </c>
      <c r="CG257" s="17">
        <f t="shared" si="263"/>
        <v>680</v>
      </c>
    </row>
    <row r="258" spans="1:85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4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6">
        <v>0</v>
      </c>
      <c r="AH258" s="5">
        <v>0</v>
      </c>
      <c r="AI258" s="16">
        <f t="shared" si="244"/>
        <v>0</v>
      </c>
      <c r="AJ258" s="74">
        <v>75.099999999999994</v>
      </c>
      <c r="AK258" s="5">
        <v>236.101</v>
      </c>
      <c r="AL258" s="16">
        <f t="shared" si="245"/>
        <v>3143.821571238349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6">
        <v>0</v>
      </c>
      <c r="AT258" s="5">
        <v>0</v>
      </c>
      <c r="AU258" s="16">
        <f t="shared" si="248"/>
        <v>0</v>
      </c>
      <c r="AV258" s="74">
        <v>34</v>
      </c>
      <c r="AW258" s="5">
        <v>340</v>
      </c>
      <c r="AX258" s="16">
        <f t="shared" si="249"/>
        <v>10000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6">
        <v>0</v>
      </c>
      <c r="CA258" s="5">
        <v>0</v>
      </c>
      <c r="CB258" s="16">
        <f t="shared" si="259"/>
        <v>0</v>
      </c>
      <c r="CC258" s="6">
        <v>0</v>
      </c>
      <c r="CD258" s="5">
        <v>0</v>
      </c>
      <c r="CE258" s="16">
        <f t="shared" si="260"/>
        <v>0</v>
      </c>
      <c r="CF258" s="7">
        <f t="shared" si="262"/>
        <v>109.1</v>
      </c>
      <c r="CG258" s="17">
        <f t="shared" si="263"/>
        <v>576.101</v>
      </c>
    </row>
    <row r="259" spans="1:85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4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6">
        <v>0</v>
      </c>
      <c r="AH259" s="5">
        <v>0</v>
      </c>
      <c r="AI259" s="16">
        <f t="shared" si="244"/>
        <v>0</v>
      </c>
      <c r="AJ259" s="74">
        <v>122.95</v>
      </c>
      <c r="AK259" s="5">
        <v>447.42</v>
      </c>
      <c r="AL259" s="16">
        <f t="shared" si="245"/>
        <v>3639.0402602684021</v>
      </c>
      <c r="AM259" s="6">
        <v>0</v>
      </c>
      <c r="AN259" s="5">
        <v>0</v>
      </c>
      <c r="AO259" s="16">
        <f t="shared" si="246"/>
        <v>0</v>
      </c>
      <c r="AP259" s="6">
        <v>0</v>
      </c>
      <c r="AQ259" s="5">
        <v>0</v>
      </c>
      <c r="AR259" s="16">
        <f t="shared" si="247"/>
        <v>0</v>
      </c>
      <c r="AS259" s="74">
        <v>35</v>
      </c>
      <c r="AT259" s="5">
        <v>315</v>
      </c>
      <c r="AU259" s="16">
        <f t="shared" si="248"/>
        <v>9000</v>
      </c>
      <c r="AV259" s="74">
        <v>44</v>
      </c>
      <c r="AW259" s="5">
        <v>250</v>
      </c>
      <c r="AX259" s="16">
        <f t="shared" si="249"/>
        <v>5681.818181818182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6">
        <v>0</v>
      </c>
      <c r="BO259" s="5">
        <v>0</v>
      </c>
      <c r="BP259" s="16">
        <f t="shared" si="255"/>
        <v>0</v>
      </c>
      <c r="BQ259" s="6">
        <v>0</v>
      </c>
      <c r="BR259" s="5">
        <v>0</v>
      </c>
      <c r="BS259" s="16">
        <f t="shared" si="256"/>
        <v>0</v>
      </c>
      <c r="BT259" s="74">
        <v>2.2400000000000002E-3</v>
      </c>
      <c r="BU259" s="5">
        <v>3.468</v>
      </c>
      <c r="BV259" s="16">
        <f t="shared" si="257"/>
        <v>1548214.2857142854</v>
      </c>
      <c r="BW259" s="6">
        <v>0</v>
      </c>
      <c r="BX259" s="5">
        <v>0</v>
      </c>
      <c r="BY259" s="16">
        <f t="shared" si="258"/>
        <v>0</v>
      </c>
      <c r="BZ259" s="6">
        <v>0</v>
      </c>
      <c r="CA259" s="5">
        <v>0</v>
      </c>
      <c r="CB259" s="16">
        <f t="shared" si="259"/>
        <v>0</v>
      </c>
      <c r="CC259" s="6">
        <v>0</v>
      </c>
      <c r="CD259" s="5">
        <v>0</v>
      </c>
      <c r="CE259" s="16">
        <f t="shared" si="260"/>
        <v>0</v>
      </c>
      <c r="CF259" s="7">
        <f t="shared" si="262"/>
        <v>201.95223999999999</v>
      </c>
      <c r="CG259" s="17">
        <f t="shared" si="263"/>
        <v>1015.888</v>
      </c>
    </row>
    <row r="260" spans="1:85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4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74">
        <v>69.37</v>
      </c>
      <c r="AK260" s="5">
        <v>1075.6969999999999</v>
      </c>
      <c r="AL260" s="16">
        <f t="shared" si="245"/>
        <v>15506.659939455094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74">
        <v>34</v>
      </c>
      <c r="AW260" s="5">
        <v>200</v>
      </c>
      <c r="AX260" s="16">
        <f t="shared" si="249"/>
        <v>5882.3529411764712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6">
        <v>0</v>
      </c>
      <c r="CA260" s="5">
        <v>0</v>
      </c>
      <c r="CB260" s="16">
        <f t="shared" si="259"/>
        <v>0</v>
      </c>
      <c r="CC260" s="6">
        <v>0</v>
      </c>
      <c r="CD260" s="5">
        <v>0</v>
      </c>
      <c r="CE260" s="16">
        <f t="shared" si="260"/>
        <v>0</v>
      </c>
      <c r="CF260" s="7">
        <f t="shared" si="262"/>
        <v>103.37</v>
      </c>
      <c r="CG260" s="17">
        <f t="shared" si="263"/>
        <v>1275.6969999999999</v>
      </c>
    </row>
    <row r="261" spans="1:85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4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74">
        <v>30.158000000000001</v>
      </c>
      <c r="AK261" s="5">
        <v>145.33799999999999</v>
      </c>
      <c r="AL261" s="16">
        <f t="shared" si="245"/>
        <v>4819.2187810862788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74">
        <v>14</v>
      </c>
      <c r="AW261" s="5">
        <v>130</v>
      </c>
      <c r="AX261" s="16">
        <f t="shared" si="249"/>
        <v>9285.7142857142862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6">
        <v>0</v>
      </c>
      <c r="CA261" s="5">
        <v>0</v>
      </c>
      <c r="CB261" s="16">
        <f t="shared" si="259"/>
        <v>0</v>
      </c>
      <c r="CC261" s="6">
        <v>0</v>
      </c>
      <c r="CD261" s="5">
        <v>0</v>
      </c>
      <c r="CE261" s="16">
        <f t="shared" si="260"/>
        <v>0</v>
      </c>
      <c r="CF261" s="7">
        <f t="shared" si="262"/>
        <v>44.158000000000001</v>
      </c>
      <c r="CG261" s="17">
        <f t="shared" si="263"/>
        <v>275.33799999999997</v>
      </c>
    </row>
    <row r="262" spans="1:85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4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74">
        <v>91.724999999999994</v>
      </c>
      <c r="AK262" s="5">
        <v>1340.4</v>
      </c>
      <c r="AL262" s="16">
        <f t="shared" si="245"/>
        <v>14613.246116107932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74">
        <v>1E-3</v>
      </c>
      <c r="BR262" s="5">
        <v>0.156</v>
      </c>
      <c r="BS262" s="16">
        <f t="shared" si="256"/>
        <v>156000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6">
        <v>0</v>
      </c>
      <c r="CA262" s="5">
        <v>0</v>
      </c>
      <c r="CB262" s="16">
        <f t="shared" si="259"/>
        <v>0</v>
      </c>
      <c r="CC262" s="6">
        <v>0</v>
      </c>
      <c r="CD262" s="5">
        <v>0</v>
      </c>
      <c r="CE262" s="16">
        <f t="shared" si="260"/>
        <v>0</v>
      </c>
      <c r="CF262" s="7">
        <f t="shared" si="262"/>
        <v>91.725999999999999</v>
      </c>
      <c r="CG262" s="17">
        <f t="shared" si="263"/>
        <v>1340.556</v>
      </c>
    </row>
    <row r="263" spans="1:85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4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74">
        <v>2.5999999999999999E-3</v>
      </c>
      <c r="AH263" s="5">
        <v>0.13200000000000001</v>
      </c>
      <c r="AI263" s="16">
        <f t="shared" si="244"/>
        <v>50769.230769230773</v>
      </c>
      <c r="AJ263" s="74">
        <v>38.1</v>
      </c>
      <c r="AK263" s="5">
        <v>82.817999999999998</v>
      </c>
      <c r="AL263" s="16">
        <f t="shared" si="245"/>
        <v>2173.7007874015749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6">
        <v>0</v>
      </c>
      <c r="CA263" s="5">
        <v>0</v>
      </c>
      <c r="CB263" s="16">
        <f t="shared" si="259"/>
        <v>0</v>
      </c>
      <c r="CC263" s="6">
        <v>0</v>
      </c>
      <c r="CD263" s="5">
        <v>0</v>
      </c>
      <c r="CE263" s="16">
        <f t="shared" si="260"/>
        <v>0</v>
      </c>
      <c r="CF263" s="7">
        <f t="shared" si="262"/>
        <v>38.102600000000002</v>
      </c>
      <c r="CG263" s="17">
        <f t="shared" si="263"/>
        <v>82.95</v>
      </c>
    </row>
    <row r="264" spans="1:85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4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74">
        <v>10.199999999999999</v>
      </c>
      <c r="AK264" s="5">
        <v>29.655999999999999</v>
      </c>
      <c r="AL264" s="16">
        <f t="shared" si="245"/>
        <v>2907.4509803921569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74">
        <v>1.39E-3</v>
      </c>
      <c r="BU264" s="5">
        <v>0.28000000000000003</v>
      </c>
      <c r="BV264" s="16">
        <f t="shared" si="257"/>
        <v>201438.84892086333</v>
      </c>
      <c r="BW264" s="6">
        <v>0</v>
      </c>
      <c r="BX264" s="5">
        <v>0</v>
      </c>
      <c r="BY264" s="16">
        <f t="shared" si="258"/>
        <v>0</v>
      </c>
      <c r="BZ264" s="6">
        <v>0</v>
      </c>
      <c r="CA264" s="5">
        <v>0</v>
      </c>
      <c r="CB264" s="16">
        <f t="shared" si="259"/>
        <v>0</v>
      </c>
      <c r="CC264" s="6">
        <v>0</v>
      </c>
      <c r="CD264" s="5">
        <v>0</v>
      </c>
      <c r="CE264" s="16">
        <f t="shared" si="260"/>
        <v>0</v>
      </c>
      <c r="CF264" s="7">
        <f t="shared" si="262"/>
        <v>10.20139</v>
      </c>
      <c r="CG264" s="17">
        <f t="shared" si="263"/>
        <v>29.936</v>
      </c>
    </row>
    <row r="265" spans="1:85" ht="15" thickBot="1" x14ac:dyDescent="0.35">
      <c r="A265" s="50"/>
      <c r="B265" s="51" t="s">
        <v>17</v>
      </c>
      <c r="C265" s="54">
        <f t="shared" ref="C265:D265" si="265">SUM(C253:C264)</f>
        <v>0</v>
      </c>
      <c r="D265" s="37">
        <f t="shared" si="265"/>
        <v>0</v>
      </c>
      <c r="E265" s="55"/>
      <c r="F265" s="54">
        <f t="shared" ref="F265:G265" si="266">SUM(F253:F264)</f>
        <v>0</v>
      </c>
      <c r="G265" s="37">
        <f t="shared" si="266"/>
        <v>0</v>
      </c>
      <c r="H265" s="55"/>
      <c r="I265" s="54">
        <f t="shared" ref="I265:J265" si="267">SUM(I253:I264)</f>
        <v>0</v>
      </c>
      <c r="J265" s="37">
        <f t="shared" si="267"/>
        <v>0</v>
      </c>
      <c r="K265" s="55"/>
      <c r="L265" s="54">
        <f t="shared" ref="L265:M265" si="268">SUM(L253:L264)</f>
        <v>0</v>
      </c>
      <c r="M265" s="37">
        <f t="shared" si="268"/>
        <v>0</v>
      </c>
      <c r="N265" s="55"/>
      <c r="O265" s="54">
        <f t="shared" ref="O265:P265" si="269">SUM(O253:O264)</f>
        <v>0</v>
      </c>
      <c r="P265" s="37">
        <f t="shared" si="269"/>
        <v>0</v>
      </c>
      <c r="Q265" s="55"/>
      <c r="R265" s="54">
        <f t="shared" ref="R265:S265" si="270">SUM(R253:R264)</f>
        <v>0</v>
      </c>
      <c r="S265" s="37">
        <f t="shared" si="270"/>
        <v>0</v>
      </c>
      <c r="T265" s="55"/>
      <c r="U265" s="54">
        <f t="shared" ref="U265:V265" si="271">SUM(U253:U264)</f>
        <v>0</v>
      </c>
      <c r="V265" s="37">
        <f t="shared" si="271"/>
        <v>0</v>
      </c>
      <c r="W265" s="55"/>
      <c r="X265" s="54">
        <f t="shared" ref="X265:Y265" si="272">SUM(X253:X264)</f>
        <v>0</v>
      </c>
      <c r="Y265" s="37">
        <f t="shared" si="272"/>
        <v>0</v>
      </c>
      <c r="Z265" s="55"/>
      <c r="AA265" s="54">
        <f t="shared" ref="AA265:AB265" si="273">SUM(AA253:AA264)</f>
        <v>0</v>
      </c>
      <c r="AB265" s="37">
        <f t="shared" si="273"/>
        <v>0</v>
      </c>
      <c r="AC265" s="55"/>
      <c r="AD265" s="54">
        <f t="shared" ref="AD265:AE265" si="274">SUM(AD253:AD264)</f>
        <v>0</v>
      </c>
      <c r="AE265" s="37">
        <f t="shared" si="274"/>
        <v>0</v>
      </c>
      <c r="AF265" s="55"/>
      <c r="AG265" s="54">
        <f t="shared" ref="AG265:AH265" si="275">SUM(AG253:AG264)</f>
        <v>2.5999999999999999E-3</v>
      </c>
      <c r="AH265" s="37">
        <f t="shared" si="275"/>
        <v>0.13200000000000001</v>
      </c>
      <c r="AI265" s="55"/>
      <c r="AJ265" s="54">
        <f t="shared" ref="AJ265:AK265" si="276">SUM(AJ253:AJ264)</f>
        <v>525.60300000000007</v>
      </c>
      <c r="AK265" s="37">
        <f t="shared" si="276"/>
        <v>4904.6030000000001</v>
      </c>
      <c r="AL265" s="55"/>
      <c r="AM265" s="54">
        <f t="shared" ref="AM265:AN265" si="277">SUM(AM253:AM264)</f>
        <v>0</v>
      </c>
      <c r="AN265" s="37">
        <f t="shared" si="277"/>
        <v>0</v>
      </c>
      <c r="AO265" s="55"/>
      <c r="AP265" s="54">
        <f t="shared" ref="AP265:AQ265" si="278">SUM(AP253:AP264)</f>
        <v>0</v>
      </c>
      <c r="AQ265" s="37">
        <f t="shared" si="278"/>
        <v>0</v>
      </c>
      <c r="AR265" s="55"/>
      <c r="AS265" s="54">
        <f t="shared" ref="AS265:AT265" si="279">SUM(AS253:AS264)</f>
        <v>35</v>
      </c>
      <c r="AT265" s="37">
        <f t="shared" si="279"/>
        <v>315</v>
      </c>
      <c r="AU265" s="55"/>
      <c r="AV265" s="54">
        <f t="shared" ref="AV265:AW265" si="280">SUM(AV253:AV264)</f>
        <v>194</v>
      </c>
      <c r="AW265" s="37">
        <f t="shared" si="280"/>
        <v>1600</v>
      </c>
      <c r="AX265" s="55"/>
      <c r="AY265" s="54">
        <f t="shared" ref="AY265:AZ265" si="281">SUM(AY253:AY264)</f>
        <v>0</v>
      </c>
      <c r="AZ265" s="37">
        <f t="shared" si="281"/>
        <v>0</v>
      </c>
      <c r="BA265" s="55"/>
      <c r="BB265" s="54">
        <f t="shared" ref="BB265:BC265" si="282">SUM(BB253:BB264)</f>
        <v>0.16599999999999998</v>
      </c>
      <c r="BC265" s="37">
        <f t="shared" si="282"/>
        <v>0.42000000000000004</v>
      </c>
      <c r="BD265" s="55"/>
      <c r="BE265" s="54">
        <f t="shared" ref="BE265:BF265" si="283">SUM(BE253:BE264)</f>
        <v>0</v>
      </c>
      <c r="BF265" s="37">
        <f t="shared" si="283"/>
        <v>0</v>
      </c>
      <c r="BG265" s="55"/>
      <c r="BH265" s="54">
        <f t="shared" ref="BH265:BI265" si="284">SUM(BH253:BH264)</f>
        <v>0</v>
      </c>
      <c r="BI265" s="37">
        <f t="shared" si="284"/>
        <v>0</v>
      </c>
      <c r="BJ265" s="55"/>
      <c r="BK265" s="54">
        <f t="shared" ref="BK265:BL265" si="285">SUM(BK253:BK264)</f>
        <v>0</v>
      </c>
      <c r="BL265" s="37">
        <f t="shared" si="285"/>
        <v>0</v>
      </c>
      <c r="BM265" s="55"/>
      <c r="BN265" s="54">
        <f t="shared" ref="BN265:BO265" si="286">SUM(BN253:BN264)</f>
        <v>0</v>
      </c>
      <c r="BO265" s="37">
        <f t="shared" si="286"/>
        <v>0</v>
      </c>
      <c r="BP265" s="55"/>
      <c r="BQ265" s="54">
        <f t="shared" ref="BQ265:BR265" si="287">SUM(BQ253:BQ264)</f>
        <v>1E-3</v>
      </c>
      <c r="BR265" s="37">
        <f t="shared" si="287"/>
        <v>0.156</v>
      </c>
      <c r="BS265" s="55"/>
      <c r="BT265" s="54">
        <f t="shared" ref="BT265:BU265" si="288">SUM(BT253:BT264)</f>
        <v>3.6300000000000004E-3</v>
      </c>
      <c r="BU265" s="37">
        <f t="shared" si="288"/>
        <v>3.7480000000000002</v>
      </c>
      <c r="BV265" s="55"/>
      <c r="BW265" s="54">
        <f t="shared" ref="BW265:BX265" si="289">SUM(BW253:BW264)</f>
        <v>0</v>
      </c>
      <c r="BX265" s="37">
        <f t="shared" si="289"/>
        <v>0</v>
      </c>
      <c r="BY265" s="55"/>
      <c r="BZ265" s="54">
        <f t="shared" ref="BZ265:CA265" si="290">SUM(BZ253:BZ264)</f>
        <v>0</v>
      </c>
      <c r="CA265" s="37">
        <f t="shared" si="290"/>
        <v>0</v>
      </c>
      <c r="CB265" s="55"/>
      <c r="CC265" s="54">
        <f t="shared" ref="CC265:CD265" si="291">SUM(CC253:CC264)</f>
        <v>0</v>
      </c>
      <c r="CD265" s="37">
        <f t="shared" si="291"/>
        <v>0</v>
      </c>
      <c r="CE265" s="55"/>
      <c r="CF265" s="38">
        <f t="shared" si="262"/>
        <v>754.77623000000017</v>
      </c>
      <c r="CG265" s="39">
        <f t="shared" si="263"/>
        <v>6824.0589999999993</v>
      </c>
    </row>
    <row r="266" spans="1:85" x14ac:dyDescent="0.3">
      <c r="A266" s="48">
        <v>2024</v>
      </c>
      <c r="B266" s="49" t="s">
        <v>5</v>
      </c>
      <c r="C266" s="6">
        <v>0</v>
      </c>
      <c r="D266" s="5">
        <v>0</v>
      </c>
      <c r="E266" s="16">
        <f>IF(C266=0,0,D266/C266*1000)</f>
        <v>0</v>
      </c>
      <c r="F266" s="6">
        <v>0</v>
      </c>
      <c r="G266" s="5">
        <v>0</v>
      </c>
      <c r="H266" s="16">
        <f t="shared" ref="H266:H277" si="292">IF(F266=0,0,G266/F266*1000)</f>
        <v>0</v>
      </c>
      <c r="I266" s="6">
        <v>0</v>
      </c>
      <c r="J266" s="5">
        <v>0</v>
      </c>
      <c r="K266" s="16">
        <f t="shared" ref="K266:K277" si="293">IF(I266=0,0,J266/I266*1000)</f>
        <v>0</v>
      </c>
      <c r="L266" s="6">
        <v>0</v>
      </c>
      <c r="M266" s="5">
        <v>0</v>
      </c>
      <c r="N266" s="16">
        <f t="shared" ref="N266:N277" si="294">IF(L266=0,0,M266/L266*1000)</f>
        <v>0</v>
      </c>
      <c r="O266" s="6">
        <v>0</v>
      </c>
      <c r="P266" s="5">
        <v>0</v>
      </c>
      <c r="Q266" s="16">
        <f t="shared" ref="Q266:Q277" si="295">IF(O266=0,0,P266/O266*1000)</f>
        <v>0</v>
      </c>
      <c r="R266" s="6">
        <v>0</v>
      </c>
      <c r="S266" s="5">
        <v>0</v>
      </c>
      <c r="T266" s="16">
        <f t="shared" ref="T266:T277" si="296">IF(R266=0,0,S266/R266*1000)</f>
        <v>0</v>
      </c>
      <c r="U266" s="6">
        <v>0</v>
      </c>
      <c r="V266" s="5">
        <v>0</v>
      </c>
      <c r="W266" s="16">
        <f t="shared" ref="W266:W277" si="297">IF(U266=0,0,V266/U266*1000)</f>
        <v>0</v>
      </c>
      <c r="X266" s="6">
        <v>0</v>
      </c>
      <c r="Y266" s="5">
        <v>0</v>
      </c>
      <c r="Z266" s="16">
        <f t="shared" ref="Z266:Z277" si="298">IF(X266=0,0,Y266/X266*1000)</f>
        <v>0</v>
      </c>
      <c r="AA266" s="6">
        <v>0</v>
      </c>
      <c r="AB266" s="5">
        <v>0</v>
      </c>
      <c r="AC266" s="16">
        <f t="shared" ref="AC266:AC277" si="299">IF(AA266=0,0,AB266/AA266*1000)</f>
        <v>0</v>
      </c>
      <c r="AD266" s="6">
        <v>0</v>
      </c>
      <c r="AE266" s="5">
        <v>0</v>
      </c>
      <c r="AF266" s="16">
        <f t="shared" ref="AF266:AF277" si="300">IF(AD266=0,0,AE266/AD266*1000)</f>
        <v>0</v>
      </c>
      <c r="AG266" s="6">
        <v>0</v>
      </c>
      <c r="AH266" s="5">
        <v>0</v>
      </c>
      <c r="AI266" s="16">
        <f t="shared" ref="AI266:AI277" si="301">IF(AG266=0,0,AH266/AG266*1000)</f>
        <v>0</v>
      </c>
      <c r="AJ266" s="80">
        <v>2.6</v>
      </c>
      <c r="AK266" s="81">
        <v>2.6219999999999999</v>
      </c>
      <c r="AL266" s="16">
        <f t="shared" ref="AL266:AL277" si="302">IF(AJ266=0,0,AK266/AJ266*1000)</f>
        <v>1008.4615384615383</v>
      </c>
      <c r="AM266" s="6">
        <v>0</v>
      </c>
      <c r="AN266" s="5">
        <v>0</v>
      </c>
      <c r="AO266" s="16">
        <f t="shared" ref="AO266:AO277" si="303">IF(AM266=0,0,AN266/AM266*1000)</f>
        <v>0</v>
      </c>
      <c r="AP266" s="6">
        <v>0</v>
      </c>
      <c r="AQ266" s="5">
        <v>0</v>
      </c>
      <c r="AR266" s="16">
        <f t="shared" ref="AR266:AR277" si="304">IF(AP266=0,0,AQ266/AP266*1000)</f>
        <v>0</v>
      </c>
      <c r="AS266" s="6">
        <v>0</v>
      </c>
      <c r="AT266" s="5">
        <v>0</v>
      </c>
      <c r="AU266" s="16">
        <f t="shared" ref="AU266:AU277" si="305">IF(AS266=0,0,AT266/AS266*1000)</f>
        <v>0</v>
      </c>
      <c r="AV266" s="6">
        <v>0</v>
      </c>
      <c r="AW266" s="5">
        <v>0</v>
      </c>
      <c r="AX266" s="16">
        <f t="shared" ref="AX266:AX277" si="306">IF(AV266=0,0,AW266/AV266*1000)</f>
        <v>0</v>
      </c>
      <c r="AY266" s="6">
        <v>0</v>
      </c>
      <c r="AZ266" s="5">
        <v>0</v>
      </c>
      <c r="BA266" s="16">
        <f t="shared" ref="BA266:BA277" si="307">IF(AY266=0,0,AZ266/AY266*1000)</f>
        <v>0</v>
      </c>
      <c r="BB266" s="6">
        <v>0</v>
      </c>
      <c r="BC266" s="5">
        <v>0</v>
      </c>
      <c r="BD266" s="16">
        <f t="shared" ref="BD266:BD277" si="308">IF(BB266=0,0,BC266/BB266*1000)</f>
        <v>0</v>
      </c>
      <c r="BE266" s="80">
        <v>3.8</v>
      </c>
      <c r="BF266" s="81">
        <v>1.7030000000000001</v>
      </c>
      <c r="BG266" s="16">
        <f t="shared" ref="BG266:BG277" si="309">IF(BE266=0,0,BF266/BE266*1000)</f>
        <v>448.15789473684214</v>
      </c>
      <c r="BH266" s="6">
        <v>0</v>
      </c>
      <c r="BI266" s="5">
        <v>0</v>
      </c>
      <c r="BJ266" s="16">
        <f t="shared" ref="BJ266:BJ277" si="310">IF(BH266=0,0,BI266/BH266*1000)</f>
        <v>0</v>
      </c>
      <c r="BK266" s="6">
        <v>0</v>
      </c>
      <c r="BL266" s="5">
        <v>0</v>
      </c>
      <c r="BM266" s="16">
        <f t="shared" ref="BM266:BM277" si="311">IF(BK266=0,0,BL266/BK266*1000)</f>
        <v>0</v>
      </c>
      <c r="BN266" s="6">
        <v>0</v>
      </c>
      <c r="BO266" s="5">
        <v>0</v>
      </c>
      <c r="BP266" s="16">
        <f t="shared" ref="BP266:BP277" si="312">IF(BN266=0,0,BO266/BN266*1000)</f>
        <v>0</v>
      </c>
      <c r="BQ266" s="6">
        <v>0</v>
      </c>
      <c r="BR266" s="5">
        <v>0</v>
      </c>
      <c r="BS266" s="16">
        <f t="shared" ref="BS266:BS277" si="313">IF(BQ266=0,0,BR266/BQ266*1000)</f>
        <v>0</v>
      </c>
      <c r="BT266" s="6">
        <v>0</v>
      </c>
      <c r="BU266" s="5">
        <v>0</v>
      </c>
      <c r="BV266" s="16">
        <f t="shared" ref="BV266:BV277" si="314">IF(BT266=0,0,BU266/BT266*1000)</f>
        <v>0</v>
      </c>
      <c r="BW266" s="6">
        <v>0</v>
      </c>
      <c r="BX266" s="5">
        <v>0</v>
      </c>
      <c r="BY266" s="16">
        <f t="shared" ref="BY266:BY277" si="315">IF(BW266=0,0,BX266/BW266*1000)</f>
        <v>0</v>
      </c>
      <c r="BZ266" s="6">
        <v>0</v>
      </c>
      <c r="CA266" s="5">
        <v>0</v>
      </c>
      <c r="CB266" s="16">
        <f t="shared" ref="CB266:CB277" si="316">IF(BZ266=0,0,CA266/BZ266*1000)</f>
        <v>0</v>
      </c>
      <c r="CC266" s="6">
        <v>0</v>
      </c>
      <c r="CD266" s="5">
        <v>0</v>
      </c>
      <c r="CE266" s="16">
        <f t="shared" ref="CE266:CE277" si="317">IF(CC266=0,0,CD266/CC266*1000)</f>
        <v>0</v>
      </c>
      <c r="CF266" s="7">
        <f>SUMIF($C$5:$CE$5,"Ton",C266:CE266)</f>
        <v>6.4</v>
      </c>
      <c r="CG266" s="17">
        <f>SUMIF($C$5:$CE$5,"F*",C266:CE266)</f>
        <v>4.3250000000000002</v>
      </c>
    </row>
    <row r="267" spans="1:85" x14ac:dyDescent="0.3">
      <c r="A267" s="48">
        <v>2024</v>
      </c>
      <c r="B267" s="49" t="s">
        <v>6</v>
      </c>
      <c r="C267" s="6">
        <v>0</v>
      </c>
      <c r="D267" s="5">
        <v>0</v>
      </c>
      <c r="E267" s="16">
        <f t="shared" ref="E267:E268" si="318">IF(C267=0,0,D267/C267*1000)</f>
        <v>0</v>
      </c>
      <c r="F267" s="6">
        <v>0</v>
      </c>
      <c r="G267" s="5">
        <v>0</v>
      </c>
      <c r="H267" s="16">
        <f t="shared" si="292"/>
        <v>0</v>
      </c>
      <c r="I267" s="6">
        <v>0</v>
      </c>
      <c r="J267" s="5">
        <v>0</v>
      </c>
      <c r="K267" s="16">
        <f t="shared" si="293"/>
        <v>0</v>
      </c>
      <c r="L267" s="6">
        <v>0</v>
      </c>
      <c r="M267" s="5">
        <v>0</v>
      </c>
      <c r="N267" s="16">
        <f t="shared" si="294"/>
        <v>0</v>
      </c>
      <c r="O267" s="6">
        <v>0</v>
      </c>
      <c r="P267" s="5">
        <v>0</v>
      </c>
      <c r="Q267" s="16">
        <f t="shared" si="295"/>
        <v>0</v>
      </c>
      <c r="R267" s="6">
        <v>0</v>
      </c>
      <c r="S267" s="5">
        <v>0</v>
      </c>
      <c r="T267" s="16">
        <f t="shared" si="296"/>
        <v>0</v>
      </c>
      <c r="U267" s="6">
        <v>0</v>
      </c>
      <c r="V267" s="5">
        <v>0</v>
      </c>
      <c r="W267" s="16">
        <f t="shared" si="297"/>
        <v>0</v>
      </c>
      <c r="X267" s="6">
        <v>0</v>
      </c>
      <c r="Y267" s="5">
        <v>0</v>
      </c>
      <c r="Z267" s="16">
        <f t="shared" si="298"/>
        <v>0</v>
      </c>
      <c r="AA267" s="6">
        <v>0</v>
      </c>
      <c r="AB267" s="5">
        <v>0</v>
      </c>
      <c r="AC267" s="16">
        <f t="shared" si="299"/>
        <v>0</v>
      </c>
      <c r="AD267" s="6">
        <v>0</v>
      </c>
      <c r="AE267" s="5">
        <v>0</v>
      </c>
      <c r="AF267" s="16">
        <f t="shared" si="300"/>
        <v>0</v>
      </c>
      <c r="AG267" s="6">
        <v>0</v>
      </c>
      <c r="AH267" s="5">
        <v>0</v>
      </c>
      <c r="AI267" s="16">
        <f t="shared" si="301"/>
        <v>0</v>
      </c>
      <c r="AJ267" s="74">
        <v>5.6</v>
      </c>
      <c r="AK267" s="5">
        <v>9.1780000000000008</v>
      </c>
      <c r="AL267" s="16">
        <f t="shared" si="302"/>
        <v>1638.9285714285718</v>
      </c>
      <c r="AM267" s="6">
        <v>0</v>
      </c>
      <c r="AN267" s="5">
        <v>0</v>
      </c>
      <c r="AO267" s="16">
        <f t="shared" si="303"/>
        <v>0</v>
      </c>
      <c r="AP267" s="6">
        <v>0</v>
      </c>
      <c r="AQ267" s="5">
        <v>0</v>
      </c>
      <c r="AR267" s="16">
        <f t="shared" si="304"/>
        <v>0</v>
      </c>
      <c r="AS267" s="6">
        <v>0</v>
      </c>
      <c r="AT267" s="5">
        <v>0</v>
      </c>
      <c r="AU267" s="16">
        <f t="shared" si="305"/>
        <v>0</v>
      </c>
      <c r="AV267" s="6">
        <v>0</v>
      </c>
      <c r="AW267" s="5">
        <v>0</v>
      </c>
      <c r="AX267" s="16">
        <f t="shared" si="306"/>
        <v>0</v>
      </c>
      <c r="AY267" s="6">
        <v>0</v>
      </c>
      <c r="AZ267" s="5">
        <v>0</v>
      </c>
      <c r="BA267" s="16">
        <f t="shared" si="307"/>
        <v>0</v>
      </c>
      <c r="BB267" s="6">
        <v>0</v>
      </c>
      <c r="BC267" s="5">
        <v>0</v>
      </c>
      <c r="BD267" s="16">
        <f t="shared" si="308"/>
        <v>0</v>
      </c>
      <c r="BE267" s="6">
        <v>0</v>
      </c>
      <c r="BF267" s="5">
        <v>0</v>
      </c>
      <c r="BG267" s="16">
        <f t="shared" si="309"/>
        <v>0</v>
      </c>
      <c r="BH267" s="6">
        <v>0</v>
      </c>
      <c r="BI267" s="5">
        <v>0</v>
      </c>
      <c r="BJ267" s="16">
        <f t="shared" si="310"/>
        <v>0</v>
      </c>
      <c r="BK267" s="6">
        <v>0</v>
      </c>
      <c r="BL267" s="5">
        <v>0</v>
      </c>
      <c r="BM267" s="16">
        <f t="shared" si="311"/>
        <v>0</v>
      </c>
      <c r="BN267" s="6">
        <v>0</v>
      </c>
      <c r="BO267" s="5">
        <v>0</v>
      </c>
      <c r="BP267" s="16">
        <f t="shared" si="312"/>
        <v>0</v>
      </c>
      <c r="BQ267" s="6">
        <v>0</v>
      </c>
      <c r="BR267" s="5">
        <v>0</v>
      </c>
      <c r="BS267" s="16">
        <f t="shared" si="313"/>
        <v>0</v>
      </c>
      <c r="BT267" s="6">
        <v>0</v>
      </c>
      <c r="BU267" s="5">
        <v>0</v>
      </c>
      <c r="BV267" s="16">
        <f t="shared" si="314"/>
        <v>0</v>
      </c>
      <c r="BW267" s="6">
        <v>0</v>
      </c>
      <c r="BX267" s="5">
        <v>0</v>
      </c>
      <c r="BY267" s="16">
        <f t="shared" si="315"/>
        <v>0</v>
      </c>
      <c r="BZ267" s="6">
        <v>0</v>
      </c>
      <c r="CA267" s="5">
        <v>0</v>
      </c>
      <c r="CB267" s="16">
        <f t="shared" si="316"/>
        <v>0</v>
      </c>
      <c r="CC267" s="6">
        <v>0</v>
      </c>
      <c r="CD267" s="5">
        <v>0</v>
      </c>
      <c r="CE267" s="16">
        <f t="shared" si="317"/>
        <v>0</v>
      </c>
      <c r="CF267" s="7">
        <f t="shared" ref="CF267:CF278" si="319">SUMIF($C$5:$CE$5,"Ton",C267:CE267)</f>
        <v>5.6</v>
      </c>
      <c r="CG267" s="17">
        <f t="shared" ref="CG267:CG278" si="320">SUMIF($C$5:$CE$5,"F*",C267:CE267)</f>
        <v>9.1780000000000008</v>
      </c>
    </row>
    <row r="268" spans="1:85" x14ac:dyDescent="0.3">
      <c r="A268" s="48">
        <v>2024</v>
      </c>
      <c r="B268" s="49" t="s">
        <v>7</v>
      </c>
      <c r="C268" s="6">
        <v>0</v>
      </c>
      <c r="D268" s="5">
        <v>0</v>
      </c>
      <c r="E268" s="16">
        <f t="shared" si="318"/>
        <v>0</v>
      </c>
      <c r="F268" s="6">
        <v>0</v>
      </c>
      <c r="G268" s="5">
        <v>0</v>
      </c>
      <c r="H268" s="16">
        <f t="shared" si="292"/>
        <v>0</v>
      </c>
      <c r="I268" s="6">
        <v>0</v>
      </c>
      <c r="J268" s="5">
        <v>0</v>
      </c>
      <c r="K268" s="16">
        <f t="shared" si="293"/>
        <v>0</v>
      </c>
      <c r="L268" s="6">
        <v>0</v>
      </c>
      <c r="M268" s="5">
        <v>0</v>
      </c>
      <c r="N268" s="16">
        <f t="shared" si="294"/>
        <v>0</v>
      </c>
      <c r="O268" s="6">
        <v>0</v>
      </c>
      <c r="P268" s="5">
        <v>0</v>
      </c>
      <c r="Q268" s="16">
        <f t="shared" si="295"/>
        <v>0</v>
      </c>
      <c r="R268" s="6">
        <v>0</v>
      </c>
      <c r="S268" s="5">
        <v>0</v>
      </c>
      <c r="T268" s="16">
        <f t="shared" si="296"/>
        <v>0</v>
      </c>
      <c r="U268" s="6">
        <v>0</v>
      </c>
      <c r="V268" s="5">
        <v>0</v>
      </c>
      <c r="W268" s="16">
        <f t="shared" si="297"/>
        <v>0</v>
      </c>
      <c r="X268" s="6">
        <v>0</v>
      </c>
      <c r="Y268" s="5">
        <v>0</v>
      </c>
      <c r="Z268" s="16">
        <f t="shared" si="298"/>
        <v>0</v>
      </c>
      <c r="AA268" s="6">
        <v>0</v>
      </c>
      <c r="AB268" s="5">
        <v>0</v>
      </c>
      <c r="AC268" s="16">
        <f t="shared" si="299"/>
        <v>0</v>
      </c>
      <c r="AD268" s="6">
        <v>0</v>
      </c>
      <c r="AE268" s="5">
        <v>0</v>
      </c>
      <c r="AF268" s="16">
        <f t="shared" si="300"/>
        <v>0</v>
      </c>
      <c r="AG268" s="6">
        <v>0</v>
      </c>
      <c r="AH268" s="5">
        <v>0</v>
      </c>
      <c r="AI268" s="16">
        <f t="shared" si="301"/>
        <v>0</v>
      </c>
      <c r="AJ268" s="6">
        <v>0</v>
      </c>
      <c r="AK268" s="5">
        <v>0</v>
      </c>
      <c r="AL268" s="16">
        <f t="shared" si="302"/>
        <v>0</v>
      </c>
      <c r="AM268" s="6">
        <v>0</v>
      </c>
      <c r="AN268" s="5">
        <v>0</v>
      </c>
      <c r="AO268" s="16">
        <f t="shared" si="303"/>
        <v>0</v>
      </c>
      <c r="AP268" s="6">
        <v>0</v>
      </c>
      <c r="AQ268" s="5">
        <v>0</v>
      </c>
      <c r="AR268" s="16">
        <f t="shared" si="304"/>
        <v>0</v>
      </c>
      <c r="AS268" s="6">
        <v>0</v>
      </c>
      <c r="AT268" s="5">
        <v>0</v>
      </c>
      <c r="AU268" s="16">
        <f t="shared" si="305"/>
        <v>0</v>
      </c>
      <c r="AV268" s="6">
        <v>0</v>
      </c>
      <c r="AW268" s="5">
        <v>0</v>
      </c>
      <c r="AX268" s="16">
        <f t="shared" si="306"/>
        <v>0</v>
      </c>
      <c r="AY268" s="6">
        <v>0</v>
      </c>
      <c r="AZ268" s="5">
        <v>0</v>
      </c>
      <c r="BA268" s="16">
        <f t="shared" si="307"/>
        <v>0</v>
      </c>
      <c r="BB268" s="6">
        <v>0</v>
      </c>
      <c r="BC268" s="5">
        <v>0</v>
      </c>
      <c r="BD268" s="16">
        <f t="shared" si="308"/>
        <v>0</v>
      </c>
      <c r="BE268" s="6">
        <v>0</v>
      </c>
      <c r="BF268" s="5">
        <v>0</v>
      </c>
      <c r="BG268" s="16">
        <f t="shared" si="309"/>
        <v>0</v>
      </c>
      <c r="BH268" s="6">
        <v>0</v>
      </c>
      <c r="BI268" s="5">
        <v>0</v>
      </c>
      <c r="BJ268" s="16">
        <f t="shared" si="310"/>
        <v>0</v>
      </c>
      <c r="BK268" s="6">
        <v>0</v>
      </c>
      <c r="BL268" s="5">
        <v>0</v>
      </c>
      <c r="BM268" s="16">
        <f t="shared" si="311"/>
        <v>0</v>
      </c>
      <c r="BN268" s="6">
        <v>0</v>
      </c>
      <c r="BO268" s="5">
        <v>0</v>
      </c>
      <c r="BP268" s="16">
        <f t="shared" si="312"/>
        <v>0</v>
      </c>
      <c r="BQ268" s="6">
        <v>0</v>
      </c>
      <c r="BR268" s="5">
        <v>0</v>
      </c>
      <c r="BS268" s="16">
        <f t="shared" si="313"/>
        <v>0</v>
      </c>
      <c r="BT268" s="6">
        <v>0</v>
      </c>
      <c r="BU268" s="5">
        <v>0</v>
      </c>
      <c r="BV268" s="16">
        <f t="shared" si="314"/>
        <v>0</v>
      </c>
      <c r="BW268" s="6">
        <v>0</v>
      </c>
      <c r="BX268" s="5">
        <v>0</v>
      </c>
      <c r="BY268" s="16">
        <f t="shared" si="315"/>
        <v>0</v>
      </c>
      <c r="BZ268" s="6">
        <v>0</v>
      </c>
      <c r="CA268" s="5">
        <v>0</v>
      </c>
      <c r="CB268" s="16">
        <f t="shared" si="316"/>
        <v>0</v>
      </c>
      <c r="CC268" s="6">
        <v>0</v>
      </c>
      <c r="CD268" s="5">
        <v>0</v>
      </c>
      <c r="CE268" s="16">
        <f t="shared" si="317"/>
        <v>0</v>
      </c>
      <c r="CF268" s="7">
        <f t="shared" si="319"/>
        <v>0</v>
      </c>
      <c r="CG268" s="17">
        <f t="shared" si="320"/>
        <v>0</v>
      </c>
    </row>
    <row r="269" spans="1:85" x14ac:dyDescent="0.3">
      <c r="A269" s="48">
        <v>2024</v>
      </c>
      <c r="B269" s="49" t="s">
        <v>8</v>
      </c>
      <c r="C269" s="6">
        <v>0</v>
      </c>
      <c r="D269" s="5">
        <v>0</v>
      </c>
      <c r="E269" s="16">
        <f>IF(C269=0,0,D269/C269*1000)</f>
        <v>0</v>
      </c>
      <c r="F269" s="6">
        <v>0</v>
      </c>
      <c r="G269" s="5">
        <v>0</v>
      </c>
      <c r="H269" s="16">
        <f t="shared" si="292"/>
        <v>0</v>
      </c>
      <c r="I269" s="6">
        <v>0</v>
      </c>
      <c r="J269" s="5">
        <v>0</v>
      </c>
      <c r="K269" s="16">
        <f t="shared" si="293"/>
        <v>0</v>
      </c>
      <c r="L269" s="6">
        <v>0</v>
      </c>
      <c r="M269" s="5">
        <v>0</v>
      </c>
      <c r="N269" s="16">
        <f t="shared" si="294"/>
        <v>0</v>
      </c>
      <c r="O269" s="6">
        <v>0</v>
      </c>
      <c r="P269" s="5">
        <v>0</v>
      </c>
      <c r="Q269" s="16">
        <f t="shared" si="295"/>
        <v>0</v>
      </c>
      <c r="R269" s="6">
        <v>0</v>
      </c>
      <c r="S269" s="5">
        <v>0</v>
      </c>
      <c r="T269" s="16">
        <f t="shared" si="296"/>
        <v>0</v>
      </c>
      <c r="U269" s="6">
        <v>0</v>
      </c>
      <c r="V269" s="5">
        <v>0</v>
      </c>
      <c r="W269" s="16">
        <f t="shared" si="297"/>
        <v>0</v>
      </c>
      <c r="X269" s="6">
        <v>0</v>
      </c>
      <c r="Y269" s="5">
        <v>0</v>
      </c>
      <c r="Z269" s="16">
        <f t="shared" si="298"/>
        <v>0</v>
      </c>
      <c r="AA269" s="6">
        <v>0</v>
      </c>
      <c r="AB269" s="5">
        <v>0</v>
      </c>
      <c r="AC269" s="16">
        <f t="shared" si="299"/>
        <v>0</v>
      </c>
      <c r="AD269" s="6">
        <v>0</v>
      </c>
      <c r="AE269" s="5">
        <v>0</v>
      </c>
      <c r="AF269" s="16">
        <f t="shared" si="300"/>
        <v>0</v>
      </c>
      <c r="AG269" s="6">
        <v>0</v>
      </c>
      <c r="AH269" s="5">
        <v>0</v>
      </c>
      <c r="AI269" s="16">
        <f t="shared" si="301"/>
        <v>0</v>
      </c>
      <c r="AJ269" s="6">
        <v>0</v>
      </c>
      <c r="AK269" s="5">
        <v>0</v>
      </c>
      <c r="AL269" s="16">
        <f t="shared" si="302"/>
        <v>0</v>
      </c>
      <c r="AM269" s="6">
        <v>0</v>
      </c>
      <c r="AN269" s="5">
        <v>0</v>
      </c>
      <c r="AO269" s="16">
        <f t="shared" si="303"/>
        <v>0</v>
      </c>
      <c r="AP269" s="6">
        <v>0</v>
      </c>
      <c r="AQ269" s="5">
        <v>0</v>
      </c>
      <c r="AR269" s="16">
        <f t="shared" si="304"/>
        <v>0</v>
      </c>
      <c r="AS269" s="6">
        <v>0</v>
      </c>
      <c r="AT269" s="5">
        <v>0</v>
      </c>
      <c r="AU269" s="16">
        <f t="shared" si="305"/>
        <v>0</v>
      </c>
      <c r="AV269" s="6">
        <v>0</v>
      </c>
      <c r="AW269" s="5">
        <v>0</v>
      </c>
      <c r="AX269" s="16">
        <f t="shared" si="306"/>
        <v>0</v>
      </c>
      <c r="AY269" s="6">
        <v>0</v>
      </c>
      <c r="AZ269" s="5">
        <v>0</v>
      </c>
      <c r="BA269" s="16">
        <f t="shared" si="307"/>
        <v>0</v>
      </c>
      <c r="BB269" s="6">
        <v>0</v>
      </c>
      <c r="BC269" s="5">
        <v>0</v>
      </c>
      <c r="BD269" s="16">
        <f t="shared" si="308"/>
        <v>0</v>
      </c>
      <c r="BE269" s="6">
        <v>0</v>
      </c>
      <c r="BF269" s="5">
        <v>0</v>
      </c>
      <c r="BG269" s="16">
        <f t="shared" si="309"/>
        <v>0</v>
      </c>
      <c r="BH269" s="6">
        <v>0</v>
      </c>
      <c r="BI269" s="5">
        <v>0</v>
      </c>
      <c r="BJ269" s="16">
        <f t="shared" si="310"/>
        <v>0</v>
      </c>
      <c r="BK269" s="6">
        <v>0</v>
      </c>
      <c r="BL269" s="5">
        <v>0</v>
      </c>
      <c r="BM269" s="16">
        <f t="shared" si="311"/>
        <v>0</v>
      </c>
      <c r="BN269" s="6">
        <v>0</v>
      </c>
      <c r="BO269" s="5">
        <v>0</v>
      </c>
      <c r="BP269" s="16">
        <f t="shared" si="312"/>
        <v>0</v>
      </c>
      <c r="BQ269" s="6">
        <v>0</v>
      </c>
      <c r="BR269" s="5">
        <v>0</v>
      </c>
      <c r="BS269" s="16">
        <f t="shared" si="313"/>
        <v>0</v>
      </c>
      <c r="BT269" s="6">
        <v>0</v>
      </c>
      <c r="BU269" s="5">
        <v>0</v>
      </c>
      <c r="BV269" s="16">
        <f t="shared" si="314"/>
        <v>0</v>
      </c>
      <c r="BW269" s="6">
        <v>0</v>
      </c>
      <c r="BX269" s="5">
        <v>0</v>
      </c>
      <c r="BY269" s="16">
        <f t="shared" si="315"/>
        <v>0</v>
      </c>
      <c r="BZ269" s="6">
        <v>0</v>
      </c>
      <c r="CA269" s="5">
        <v>0</v>
      </c>
      <c r="CB269" s="16">
        <f t="shared" si="316"/>
        <v>0</v>
      </c>
      <c r="CC269" s="6">
        <v>0</v>
      </c>
      <c r="CD269" s="5">
        <v>0</v>
      </c>
      <c r="CE269" s="16">
        <f t="shared" si="317"/>
        <v>0</v>
      </c>
      <c r="CF269" s="7">
        <f t="shared" si="319"/>
        <v>0</v>
      </c>
      <c r="CG269" s="17">
        <f t="shared" si="320"/>
        <v>0</v>
      </c>
    </row>
    <row r="270" spans="1:85" x14ac:dyDescent="0.3">
      <c r="A270" s="48">
        <v>2024</v>
      </c>
      <c r="B270" s="16" t="s">
        <v>9</v>
      </c>
      <c r="C270" s="6">
        <v>0</v>
      </c>
      <c r="D270" s="5">
        <v>0</v>
      </c>
      <c r="E270" s="16">
        <f t="shared" ref="E270:E277" si="321">IF(C270=0,0,D270/C270*1000)</f>
        <v>0</v>
      </c>
      <c r="F270" s="6">
        <v>0</v>
      </c>
      <c r="G270" s="5">
        <v>0</v>
      </c>
      <c r="H270" s="16">
        <f t="shared" si="292"/>
        <v>0</v>
      </c>
      <c r="I270" s="6">
        <v>0</v>
      </c>
      <c r="J270" s="5">
        <v>0</v>
      </c>
      <c r="K270" s="16">
        <f t="shared" si="293"/>
        <v>0</v>
      </c>
      <c r="L270" s="6">
        <v>0</v>
      </c>
      <c r="M270" s="5">
        <v>0</v>
      </c>
      <c r="N270" s="16">
        <f t="shared" si="294"/>
        <v>0</v>
      </c>
      <c r="O270" s="6">
        <v>0</v>
      </c>
      <c r="P270" s="5">
        <v>0</v>
      </c>
      <c r="Q270" s="16">
        <f t="shared" si="295"/>
        <v>0</v>
      </c>
      <c r="R270" s="6">
        <v>0</v>
      </c>
      <c r="S270" s="5">
        <v>0</v>
      </c>
      <c r="T270" s="16">
        <f t="shared" si="296"/>
        <v>0</v>
      </c>
      <c r="U270" s="6">
        <v>0</v>
      </c>
      <c r="V270" s="5">
        <v>0</v>
      </c>
      <c r="W270" s="16">
        <f t="shared" si="297"/>
        <v>0</v>
      </c>
      <c r="X270" s="6">
        <v>0</v>
      </c>
      <c r="Y270" s="5">
        <v>0</v>
      </c>
      <c r="Z270" s="16">
        <f t="shared" si="298"/>
        <v>0</v>
      </c>
      <c r="AA270" s="6">
        <v>0</v>
      </c>
      <c r="AB270" s="5">
        <v>0</v>
      </c>
      <c r="AC270" s="16">
        <f t="shared" si="299"/>
        <v>0</v>
      </c>
      <c r="AD270" s="6">
        <v>0</v>
      </c>
      <c r="AE270" s="5">
        <v>0</v>
      </c>
      <c r="AF270" s="16">
        <f t="shared" si="300"/>
        <v>0</v>
      </c>
      <c r="AG270" s="6">
        <v>0</v>
      </c>
      <c r="AH270" s="5">
        <v>0</v>
      </c>
      <c r="AI270" s="16">
        <f t="shared" si="301"/>
        <v>0</v>
      </c>
      <c r="AJ270" s="6">
        <v>0</v>
      </c>
      <c r="AK270" s="5">
        <v>0</v>
      </c>
      <c r="AL270" s="16">
        <f t="shared" si="302"/>
        <v>0</v>
      </c>
      <c r="AM270" s="6">
        <v>0</v>
      </c>
      <c r="AN270" s="5">
        <v>0</v>
      </c>
      <c r="AO270" s="16">
        <f t="shared" si="303"/>
        <v>0</v>
      </c>
      <c r="AP270" s="6">
        <v>0</v>
      </c>
      <c r="AQ270" s="5">
        <v>0</v>
      </c>
      <c r="AR270" s="16">
        <f t="shared" si="304"/>
        <v>0</v>
      </c>
      <c r="AS270" s="6">
        <v>0</v>
      </c>
      <c r="AT270" s="5">
        <v>0</v>
      </c>
      <c r="AU270" s="16">
        <f t="shared" si="305"/>
        <v>0</v>
      </c>
      <c r="AV270" s="6">
        <v>0</v>
      </c>
      <c r="AW270" s="5">
        <v>0</v>
      </c>
      <c r="AX270" s="16">
        <f t="shared" si="306"/>
        <v>0</v>
      </c>
      <c r="AY270" s="6">
        <v>0</v>
      </c>
      <c r="AZ270" s="5">
        <v>0</v>
      </c>
      <c r="BA270" s="16">
        <f t="shared" si="307"/>
        <v>0</v>
      </c>
      <c r="BB270" s="6">
        <v>0</v>
      </c>
      <c r="BC270" s="5">
        <v>0</v>
      </c>
      <c r="BD270" s="16">
        <f t="shared" si="308"/>
        <v>0</v>
      </c>
      <c r="BE270" s="6">
        <v>0</v>
      </c>
      <c r="BF270" s="5">
        <v>0</v>
      </c>
      <c r="BG270" s="16">
        <f t="shared" si="309"/>
        <v>0</v>
      </c>
      <c r="BH270" s="6">
        <v>0</v>
      </c>
      <c r="BI270" s="5">
        <v>0</v>
      </c>
      <c r="BJ270" s="16">
        <f t="shared" si="310"/>
        <v>0</v>
      </c>
      <c r="BK270" s="6">
        <v>0</v>
      </c>
      <c r="BL270" s="5">
        <v>0</v>
      </c>
      <c r="BM270" s="16">
        <f t="shared" si="311"/>
        <v>0</v>
      </c>
      <c r="BN270" s="6">
        <v>0</v>
      </c>
      <c r="BO270" s="5">
        <v>0</v>
      </c>
      <c r="BP270" s="16">
        <f t="shared" si="312"/>
        <v>0</v>
      </c>
      <c r="BQ270" s="6">
        <v>0</v>
      </c>
      <c r="BR270" s="5">
        <v>0</v>
      </c>
      <c r="BS270" s="16">
        <f t="shared" si="313"/>
        <v>0</v>
      </c>
      <c r="BT270" s="6">
        <v>0</v>
      </c>
      <c r="BU270" s="5">
        <v>0</v>
      </c>
      <c r="BV270" s="16">
        <f t="shared" si="314"/>
        <v>0</v>
      </c>
      <c r="BW270" s="6">
        <v>0</v>
      </c>
      <c r="BX270" s="5">
        <v>0</v>
      </c>
      <c r="BY270" s="16">
        <f t="shared" si="315"/>
        <v>0</v>
      </c>
      <c r="BZ270" s="6">
        <v>0</v>
      </c>
      <c r="CA270" s="5">
        <v>0</v>
      </c>
      <c r="CB270" s="16">
        <f t="shared" si="316"/>
        <v>0</v>
      </c>
      <c r="CC270" s="6">
        <v>0</v>
      </c>
      <c r="CD270" s="5">
        <v>0</v>
      </c>
      <c r="CE270" s="16">
        <f t="shared" si="317"/>
        <v>0</v>
      </c>
      <c r="CF270" s="7">
        <f t="shared" si="319"/>
        <v>0</v>
      </c>
      <c r="CG270" s="17">
        <f t="shared" si="320"/>
        <v>0</v>
      </c>
    </row>
    <row r="271" spans="1:85" x14ac:dyDescent="0.3">
      <c r="A271" s="48">
        <v>2024</v>
      </c>
      <c r="B271" s="49" t="s">
        <v>10</v>
      </c>
      <c r="C271" s="6">
        <v>0</v>
      </c>
      <c r="D271" s="5">
        <v>0</v>
      </c>
      <c r="E271" s="16">
        <f t="shared" si="321"/>
        <v>0</v>
      </c>
      <c r="F271" s="6">
        <v>0</v>
      </c>
      <c r="G271" s="5">
        <v>0</v>
      </c>
      <c r="H271" s="16">
        <f t="shared" si="292"/>
        <v>0</v>
      </c>
      <c r="I271" s="6">
        <v>0</v>
      </c>
      <c r="J271" s="5">
        <v>0</v>
      </c>
      <c r="K271" s="16">
        <f t="shared" si="293"/>
        <v>0</v>
      </c>
      <c r="L271" s="6">
        <v>0</v>
      </c>
      <c r="M271" s="5">
        <v>0</v>
      </c>
      <c r="N271" s="16">
        <f t="shared" si="294"/>
        <v>0</v>
      </c>
      <c r="O271" s="6">
        <v>0</v>
      </c>
      <c r="P271" s="5">
        <v>0</v>
      </c>
      <c r="Q271" s="16">
        <f t="shared" si="295"/>
        <v>0</v>
      </c>
      <c r="R271" s="6">
        <v>0</v>
      </c>
      <c r="S271" s="5">
        <v>0</v>
      </c>
      <c r="T271" s="16">
        <f t="shared" si="296"/>
        <v>0</v>
      </c>
      <c r="U271" s="6">
        <v>0</v>
      </c>
      <c r="V271" s="5">
        <v>0</v>
      </c>
      <c r="W271" s="16">
        <f t="shared" si="297"/>
        <v>0</v>
      </c>
      <c r="X271" s="6">
        <v>0</v>
      </c>
      <c r="Y271" s="5">
        <v>0</v>
      </c>
      <c r="Z271" s="16">
        <f t="shared" si="298"/>
        <v>0</v>
      </c>
      <c r="AA271" s="6">
        <v>0</v>
      </c>
      <c r="AB271" s="5">
        <v>0</v>
      </c>
      <c r="AC271" s="16">
        <f t="shared" si="299"/>
        <v>0</v>
      </c>
      <c r="AD271" s="6">
        <v>0</v>
      </c>
      <c r="AE271" s="5">
        <v>0</v>
      </c>
      <c r="AF271" s="16">
        <f t="shared" si="300"/>
        <v>0</v>
      </c>
      <c r="AG271" s="6">
        <v>0</v>
      </c>
      <c r="AH271" s="5">
        <v>0</v>
      </c>
      <c r="AI271" s="16">
        <f t="shared" si="301"/>
        <v>0</v>
      </c>
      <c r="AJ271" s="6">
        <v>0</v>
      </c>
      <c r="AK271" s="5">
        <v>0</v>
      </c>
      <c r="AL271" s="16">
        <f t="shared" si="302"/>
        <v>0</v>
      </c>
      <c r="AM271" s="6">
        <v>0</v>
      </c>
      <c r="AN271" s="5">
        <v>0</v>
      </c>
      <c r="AO271" s="16">
        <f t="shared" si="303"/>
        <v>0</v>
      </c>
      <c r="AP271" s="6">
        <v>0</v>
      </c>
      <c r="AQ271" s="5">
        <v>0</v>
      </c>
      <c r="AR271" s="16">
        <f t="shared" si="304"/>
        <v>0</v>
      </c>
      <c r="AS271" s="6">
        <v>0</v>
      </c>
      <c r="AT271" s="5">
        <v>0</v>
      </c>
      <c r="AU271" s="16">
        <f t="shared" si="305"/>
        <v>0</v>
      </c>
      <c r="AV271" s="6">
        <v>0</v>
      </c>
      <c r="AW271" s="5">
        <v>0</v>
      </c>
      <c r="AX271" s="16">
        <f t="shared" si="306"/>
        <v>0</v>
      </c>
      <c r="AY271" s="6">
        <v>0</v>
      </c>
      <c r="AZ271" s="5">
        <v>0</v>
      </c>
      <c r="BA271" s="16">
        <f t="shared" si="307"/>
        <v>0</v>
      </c>
      <c r="BB271" s="6">
        <v>0</v>
      </c>
      <c r="BC271" s="5">
        <v>0</v>
      </c>
      <c r="BD271" s="16">
        <f t="shared" si="308"/>
        <v>0</v>
      </c>
      <c r="BE271" s="6">
        <v>0</v>
      </c>
      <c r="BF271" s="5">
        <v>0</v>
      </c>
      <c r="BG271" s="16">
        <f t="shared" si="309"/>
        <v>0</v>
      </c>
      <c r="BH271" s="6">
        <v>0</v>
      </c>
      <c r="BI271" s="5">
        <v>0</v>
      </c>
      <c r="BJ271" s="16">
        <f t="shared" si="310"/>
        <v>0</v>
      </c>
      <c r="BK271" s="6">
        <v>0</v>
      </c>
      <c r="BL271" s="5">
        <v>0</v>
      </c>
      <c r="BM271" s="16">
        <f t="shared" si="311"/>
        <v>0</v>
      </c>
      <c r="BN271" s="6">
        <v>0</v>
      </c>
      <c r="BO271" s="5">
        <v>0</v>
      </c>
      <c r="BP271" s="16">
        <f t="shared" si="312"/>
        <v>0</v>
      </c>
      <c r="BQ271" s="6">
        <v>0</v>
      </c>
      <c r="BR271" s="5">
        <v>0</v>
      </c>
      <c r="BS271" s="16">
        <f t="shared" si="313"/>
        <v>0</v>
      </c>
      <c r="BT271" s="6">
        <v>0</v>
      </c>
      <c r="BU271" s="5">
        <v>0</v>
      </c>
      <c r="BV271" s="16">
        <f t="shared" si="314"/>
        <v>0</v>
      </c>
      <c r="BW271" s="6">
        <v>0</v>
      </c>
      <c r="BX271" s="5">
        <v>0</v>
      </c>
      <c r="BY271" s="16">
        <f t="shared" si="315"/>
        <v>0</v>
      </c>
      <c r="BZ271" s="6">
        <v>0</v>
      </c>
      <c r="CA271" s="5">
        <v>0</v>
      </c>
      <c r="CB271" s="16">
        <f t="shared" si="316"/>
        <v>0</v>
      </c>
      <c r="CC271" s="6">
        <v>0</v>
      </c>
      <c r="CD271" s="5">
        <v>0</v>
      </c>
      <c r="CE271" s="16">
        <f t="shared" si="317"/>
        <v>0</v>
      </c>
      <c r="CF271" s="7">
        <f t="shared" si="319"/>
        <v>0</v>
      </c>
      <c r="CG271" s="17">
        <f t="shared" si="320"/>
        <v>0</v>
      </c>
    </row>
    <row r="272" spans="1:85" x14ac:dyDescent="0.3">
      <c r="A272" s="48">
        <v>2024</v>
      </c>
      <c r="B272" s="49" t="s">
        <v>11</v>
      </c>
      <c r="C272" s="6">
        <v>0</v>
      </c>
      <c r="D272" s="5">
        <v>0</v>
      </c>
      <c r="E272" s="16">
        <f t="shared" si="321"/>
        <v>0</v>
      </c>
      <c r="F272" s="6">
        <v>0</v>
      </c>
      <c r="G272" s="5">
        <v>0</v>
      </c>
      <c r="H272" s="16">
        <f t="shared" si="292"/>
        <v>0</v>
      </c>
      <c r="I272" s="6">
        <v>0</v>
      </c>
      <c r="J272" s="5">
        <v>0</v>
      </c>
      <c r="K272" s="16">
        <f t="shared" si="293"/>
        <v>0</v>
      </c>
      <c r="L272" s="6">
        <v>0</v>
      </c>
      <c r="M272" s="5">
        <v>0</v>
      </c>
      <c r="N272" s="16">
        <f t="shared" si="294"/>
        <v>0</v>
      </c>
      <c r="O272" s="6">
        <v>0</v>
      </c>
      <c r="P272" s="5">
        <v>0</v>
      </c>
      <c r="Q272" s="16">
        <f t="shared" si="295"/>
        <v>0</v>
      </c>
      <c r="R272" s="6">
        <v>0</v>
      </c>
      <c r="S272" s="5">
        <v>0</v>
      </c>
      <c r="T272" s="16">
        <f t="shared" si="296"/>
        <v>0</v>
      </c>
      <c r="U272" s="6">
        <v>0</v>
      </c>
      <c r="V272" s="5">
        <v>0</v>
      </c>
      <c r="W272" s="16">
        <f t="shared" si="297"/>
        <v>0</v>
      </c>
      <c r="X272" s="6">
        <v>0</v>
      </c>
      <c r="Y272" s="5">
        <v>0</v>
      </c>
      <c r="Z272" s="16">
        <f t="shared" si="298"/>
        <v>0</v>
      </c>
      <c r="AA272" s="6">
        <v>0</v>
      </c>
      <c r="AB272" s="5">
        <v>0</v>
      </c>
      <c r="AC272" s="16">
        <f t="shared" si="299"/>
        <v>0</v>
      </c>
      <c r="AD272" s="6">
        <v>0</v>
      </c>
      <c r="AE272" s="5">
        <v>0</v>
      </c>
      <c r="AF272" s="16">
        <f t="shared" si="300"/>
        <v>0</v>
      </c>
      <c r="AG272" s="6">
        <v>0</v>
      </c>
      <c r="AH272" s="5">
        <v>0</v>
      </c>
      <c r="AI272" s="16">
        <f t="shared" si="301"/>
        <v>0</v>
      </c>
      <c r="AJ272" s="6">
        <v>0</v>
      </c>
      <c r="AK272" s="5">
        <v>0</v>
      </c>
      <c r="AL272" s="16">
        <f t="shared" si="302"/>
        <v>0</v>
      </c>
      <c r="AM272" s="6">
        <v>0</v>
      </c>
      <c r="AN272" s="5">
        <v>0</v>
      </c>
      <c r="AO272" s="16">
        <f t="shared" si="303"/>
        <v>0</v>
      </c>
      <c r="AP272" s="6">
        <v>0</v>
      </c>
      <c r="AQ272" s="5">
        <v>0</v>
      </c>
      <c r="AR272" s="16">
        <f t="shared" si="304"/>
        <v>0</v>
      </c>
      <c r="AS272" s="6">
        <v>0</v>
      </c>
      <c r="AT272" s="5">
        <v>0</v>
      </c>
      <c r="AU272" s="16">
        <f t="shared" si="305"/>
        <v>0</v>
      </c>
      <c r="AV272" s="6">
        <v>0</v>
      </c>
      <c r="AW272" s="5">
        <v>0</v>
      </c>
      <c r="AX272" s="16">
        <f t="shared" si="306"/>
        <v>0</v>
      </c>
      <c r="AY272" s="6">
        <v>0</v>
      </c>
      <c r="AZ272" s="5">
        <v>0</v>
      </c>
      <c r="BA272" s="16">
        <f t="shared" si="307"/>
        <v>0</v>
      </c>
      <c r="BB272" s="6">
        <v>0</v>
      </c>
      <c r="BC272" s="5">
        <v>0</v>
      </c>
      <c r="BD272" s="16">
        <f t="shared" si="308"/>
        <v>0</v>
      </c>
      <c r="BE272" s="6">
        <v>0</v>
      </c>
      <c r="BF272" s="5">
        <v>0</v>
      </c>
      <c r="BG272" s="16">
        <f t="shared" si="309"/>
        <v>0</v>
      </c>
      <c r="BH272" s="6">
        <v>0</v>
      </c>
      <c r="BI272" s="5">
        <v>0</v>
      </c>
      <c r="BJ272" s="16">
        <f t="shared" si="310"/>
        <v>0</v>
      </c>
      <c r="BK272" s="6">
        <v>0</v>
      </c>
      <c r="BL272" s="5">
        <v>0</v>
      </c>
      <c r="BM272" s="16">
        <f t="shared" si="311"/>
        <v>0</v>
      </c>
      <c r="BN272" s="6">
        <v>0</v>
      </c>
      <c r="BO272" s="5">
        <v>0</v>
      </c>
      <c r="BP272" s="16">
        <f t="shared" si="312"/>
        <v>0</v>
      </c>
      <c r="BQ272" s="6">
        <v>0</v>
      </c>
      <c r="BR272" s="5">
        <v>0</v>
      </c>
      <c r="BS272" s="16">
        <f t="shared" si="313"/>
        <v>0</v>
      </c>
      <c r="BT272" s="6">
        <v>0</v>
      </c>
      <c r="BU272" s="5">
        <v>0</v>
      </c>
      <c r="BV272" s="16">
        <f t="shared" si="314"/>
        <v>0</v>
      </c>
      <c r="BW272" s="6">
        <v>0</v>
      </c>
      <c r="BX272" s="5">
        <v>0</v>
      </c>
      <c r="BY272" s="16">
        <f t="shared" si="315"/>
        <v>0</v>
      </c>
      <c r="BZ272" s="6">
        <v>0</v>
      </c>
      <c r="CA272" s="5">
        <v>0</v>
      </c>
      <c r="CB272" s="16">
        <f t="shared" si="316"/>
        <v>0</v>
      </c>
      <c r="CC272" s="6">
        <v>0</v>
      </c>
      <c r="CD272" s="5">
        <v>0</v>
      </c>
      <c r="CE272" s="16">
        <f t="shared" si="317"/>
        <v>0</v>
      </c>
      <c r="CF272" s="7">
        <f t="shared" si="319"/>
        <v>0</v>
      </c>
      <c r="CG272" s="17">
        <f t="shared" si="320"/>
        <v>0</v>
      </c>
    </row>
    <row r="273" spans="1:85" x14ac:dyDescent="0.3">
      <c r="A273" s="48">
        <v>2024</v>
      </c>
      <c r="B273" s="49" t="s">
        <v>12</v>
      </c>
      <c r="C273" s="6">
        <v>0</v>
      </c>
      <c r="D273" s="5">
        <v>0</v>
      </c>
      <c r="E273" s="16">
        <f t="shared" si="321"/>
        <v>0</v>
      </c>
      <c r="F273" s="6">
        <v>0</v>
      </c>
      <c r="G273" s="5">
        <v>0</v>
      </c>
      <c r="H273" s="16">
        <f t="shared" si="292"/>
        <v>0</v>
      </c>
      <c r="I273" s="6">
        <v>0</v>
      </c>
      <c r="J273" s="5">
        <v>0</v>
      </c>
      <c r="K273" s="16">
        <f t="shared" si="293"/>
        <v>0</v>
      </c>
      <c r="L273" s="6">
        <v>0</v>
      </c>
      <c r="M273" s="5">
        <v>0</v>
      </c>
      <c r="N273" s="16">
        <f t="shared" si="294"/>
        <v>0</v>
      </c>
      <c r="O273" s="6">
        <v>0</v>
      </c>
      <c r="P273" s="5">
        <v>0</v>
      </c>
      <c r="Q273" s="16">
        <f t="shared" si="295"/>
        <v>0</v>
      </c>
      <c r="R273" s="6">
        <v>0</v>
      </c>
      <c r="S273" s="5">
        <v>0</v>
      </c>
      <c r="T273" s="16">
        <f t="shared" si="296"/>
        <v>0</v>
      </c>
      <c r="U273" s="6">
        <v>0</v>
      </c>
      <c r="V273" s="5">
        <v>0</v>
      </c>
      <c r="W273" s="16">
        <f t="shared" si="297"/>
        <v>0</v>
      </c>
      <c r="X273" s="6">
        <v>0</v>
      </c>
      <c r="Y273" s="5">
        <v>0</v>
      </c>
      <c r="Z273" s="16">
        <f t="shared" si="298"/>
        <v>0</v>
      </c>
      <c r="AA273" s="6">
        <v>0</v>
      </c>
      <c r="AB273" s="5">
        <v>0</v>
      </c>
      <c r="AC273" s="16">
        <f t="shared" si="299"/>
        <v>0</v>
      </c>
      <c r="AD273" s="6">
        <v>0</v>
      </c>
      <c r="AE273" s="5">
        <v>0</v>
      </c>
      <c r="AF273" s="16">
        <f t="shared" si="300"/>
        <v>0</v>
      </c>
      <c r="AG273" s="6">
        <v>0</v>
      </c>
      <c r="AH273" s="5">
        <v>0</v>
      </c>
      <c r="AI273" s="16">
        <f t="shared" si="301"/>
        <v>0</v>
      </c>
      <c r="AJ273" s="6">
        <v>0</v>
      </c>
      <c r="AK273" s="5">
        <v>0</v>
      </c>
      <c r="AL273" s="16">
        <f t="shared" si="302"/>
        <v>0</v>
      </c>
      <c r="AM273" s="6">
        <v>0</v>
      </c>
      <c r="AN273" s="5">
        <v>0</v>
      </c>
      <c r="AO273" s="16">
        <f t="shared" si="303"/>
        <v>0</v>
      </c>
      <c r="AP273" s="6">
        <v>0</v>
      </c>
      <c r="AQ273" s="5">
        <v>0</v>
      </c>
      <c r="AR273" s="16">
        <f t="shared" si="304"/>
        <v>0</v>
      </c>
      <c r="AS273" s="6">
        <v>0</v>
      </c>
      <c r="AT273" s="5">
        <v>0</v>
      </c>
      <c r="AU273" s="16">
        <f t="shared" si="305"/>
        <v>0</v>
      </c>
      <c r="AV273" s="6">
        <v>0</v>
      </c>
      <c r="AW273" s="5">
        <v>0</v>
      </c>
      <c r="AX273" s="16">
        <f t="shared" si="306"/>
        <v>0</v>
      </c>
      <c r="AY273" s="6">
        <v>0</v>
      </c>
      <c r="AZ273" s="5">
        <v>0</v>
      </c>
      <c r="BA273" s="16">
        <f t="shared" si="307"/>
        <v>0</v>
      </c>
      <c r="BB273" s="6">
        <v>0</v>
      </c>
      <c r="BC273" s="5">
        <v>0</v>
      </c>
      <c r="BD273" s="16">
        <f t="shared" si="308"/>
        <v>0</v>
      </c>
      <c r="BE273" s="6">
        <v>0</v>
      </c>
      <c r="BF273" s="5">
        <v>0</v>
      </c>
      <c r="BG273" s="16">
        <f t="shared" si="309"/>
        <v>0</v>
      </c>
      <c r="BH273" s="6">
        <v>0</v>
      </c>
      <c r="BI273" s="5">
        <v>0</v>
      </c>
      <c r="BJ273" s="16">
        <f t="shared" si="310"/>
        <v>0</v>
      </c>
      <c r="BK273" s="6">
        <v>0</v>
      </c>
      <c r="BL273" s="5">
        <v>0</v>
      </c>
      <c r="BM273" s="16">
        <f t="shared" si="311"/>
        <v>0</v>
      </c>
      <c r="BN273" s="6">
        <v>0</v>
      </c>
      <c r="BO273" s="5">
        <v>0</v>
      </c>
      <c r="BP273" s="16">
        <f t="shared" si="312"/>
        <v>0</v>
      </c>
      <c r="BQ273" s="6">
        <v>0</v>
      </c>
      <c r="BR273" s="5">
        <v>0</v>
      </c>
      <c r="BS273" s="16">
        <f t="shared" si="313"/>
        <v>0</v>
      </c>
      <c r="BT273" s="6">
        <v>0</v>
      </c>
      <c r="BU273" s="5">
        <v>0</v>
      </c>
      <c r="BV273" s="16">
        <f t="shared" si="314"/>
        <v>0</v>
      </c>
      <c r="BW273" s="6">
        <v>0</v>
      </c>
      <c r="BX273" s="5">
        <v>0</v>
      </c>
      <c r="BY273" s="16">
        <f t="shared" si="315"/>
        <v>0</v>
      </c>
      <c r="BZ273" s="6">
        <v>0</v>
      </c>
      <c r="CA273" s="5">
        <v>0</v>
      </c>
      <c r="CB273" s="16">
        <f t="shared" si="316"/>
        <v>0</v>
      </c>
      <c r="CC273" s="6">
        <v>0</v>
      </c>
      <c r="CD273" s="5">
        <v>0</v>
      </c>
      <c r="CE273" s="16">
        <f t="shared" si="317"/>
        <v>0</v>
      </c>
      <c r="CF273" s="7">
        <f t="shared" si="319"/>
        <v>0</v>
      </c>
      <c r="CG273" s="17">
        <f t="shared" si="320"/>
        <v>0</v>
      </c>
    </row>
    <row r="274" spans="1:85" x14ac:dyDescent="0.3">
      <c r="A274" s="48">
        <v>2024</v>
      </c>
      <c r="B274" s="49" t="s">
        <v>13</v>
      </c>
      <c r="C274" s="6">
        <v>0</v>
      </c>
      <c r="D274" s="5">
        <v>0</v>
      </c>
      <c r="E274" s="16">
        <f t="shared" si="321"/>
        <v>0</v>
      </c>
      <c r="F274" s="6">
        <v>0</v>
      </c>
      <c r="G274" s="5">
        <v>0</v>
      </c>
      <c r="H274" s="16">
        <f t="shared" si="292"/>
        <v>0</v>
      </c>
      <c r="I274" s="6">
        <v>0</v>
      </c>
      <c r="J274" s="5">
        <v>0</v>
      </c>
      <c r="K274" s="16">
        <f t="shared" si="293"/>
        <v>0</v>
      </c>
      <c r="L274" s="6">
        <v>0</v>
      </c>
      <c r="M274" s="5">
        <v>0</v>
      </c>
      <c r="N274" s="16">
        <f t="shared" si="294"/>
        <v>0</v>
      </c>
      <c r="O274" s="6">
        <v>0</v>
      </c>
      <c r="P274" s="5">
        <v>0</v>
      </c>
      <c r="Q274" s="16">
        <f t="shared" si="295"/>
        <v>0</v>
      </c>
      <c r="R274" s="6">
        <v>0</v>
      </c>
      <c r="S274" s="5">
        <v>0</v>
      </c>
      <c r="T274" s="16">
        <f t="shared" si="296"/>
        <v>0</v>
      </c>
      <c r="U274" s="6">
        <v>0</v>
      </c>
      <c r="V274" s="5">
        <v>0</v>
      </c>
      <c r="W274" s="16">
        <f t="shared" si="297"/>
        <v>0</v>
      </c>
      <c r="X274" s="6">
        <v>0</v>
      </c>
      <c r="Y274" s="5">
        <v>0</v>
      </c>
      <c r="Z274" s="16">
        <f t="shared" si="298"/>
        <v>0</v>
      </c>
      <c r="AA274" s="6">
        <v>0</v>
      </c>
      <c r="AB274" s="5">
        <v>0</v>
      </c>
      <c r="AC274" s="16">
        <f t="shared" si="299"/>
        <v>0</v>
      </c>
      <c r="AD274" s="6">
        <v>0</v>
      </c>
      <c r="AE274" s="5">
        <v>0</v>
      </c>
      <c r="AF274" s="16">
        <f t="shared" si="300"/>
        <v>0</v>
      </c>
      <c r="AG274" s="6">
        <v>0</v>
      </c>
      <c r="AH274" s="5">
        <v>0</v>
      </c>
      <c r="AI274" s="16">
        <f t="shared" si="301"/>
        <v>0</v>
      </c>
      <c r="AJ274" s="6">
        <v>0</v>
      </c>
      <c r="AK274" s="5">
        <v>0</v>
      </c>
      <c r="AL274" s="16">
        <f t="shared" si="302"/>
        <v>0</v>
      </c>
      <c r="AM274" s="6">
        <v>0</v>
      </c>
      <c r="AN274" s="5">
        <v>0</v>
      </c>
      <c r="AO274" s="16">
        <f t="shared" si="303"/>
        <v>0</v>
      </c>
      <c r="AP274" s="6">
        <v>0</v>
      </c>
      <c r="AQ274" s="5">
        <v>0</v>
      </c>
      <c r="AR274" s="16">
        <f t="shared" si="304"/>
        <v>0</v>
      </c>
      <c r="AS274" s="6">
        <v>0</v>
      </c>
      <c r="AT274" s="5">
        <v>0</v>
      </c>
      <c r="AU274" s="16">
        <f t="shared" si="305"/>
        <v>0</v>
      </c>
      <c r="AV274" s="6">
        <v>0</v>
      </c>
      <c r="AW274" s="5">
        <v>0</v>
      </c>
      <c r="AX274" s="16">
        <f t="shared" si="306"/>
        <v>0</v>
      </c>
      <c r="AY274" s="6">
        <v>0</v>
      </c>
      <c r="AZ274" s="5">
        <v>0</v>
      </c>
      <c r="BA274" s="16">
        <f t="shared" si="307"/>
        <v>0</v>
      </c>
      <c r="BB274" s="6">
        <v>0</v>
      </c>
      <c r="BC274" s="5">
        <v>0</v>
      </c>
      <c r="BD274" s="16">
        <f t="shared" si="308"/>
        <v>0</v>
      </c>
      <c r="BE274" s="6">
        <v>0</v>
      </c>
      <c r="BF274" s="5">
        <v>0</v>
      </c>
      <c r="BG274" s="16">
        <f t="shared" si="309"/>
        <v>0</v>
      </c>
      <c r="BH274" s="6">
        <v>0</v>
      </c>
      <c r="BI274" s="5">
        <v>0</v>
      </c>
      <c r="BJ274" s="16">
        <f t="shared" si="310"/>
        <v>0</v>
      </c>
      <c r="BK274" s="6">
        <v>0</v>
      </c>
      <c r="BL274" s="5">
        <v>0</v>
      </c>
      <c r="BM274" s="16">
        <f t="shared" si="311"/>
        <v>0</v>
      </c>
      <c r="BN274" s="6">
        <v>0</v>
      </c>
      <c r="BO274" s="5">
        <v>0</v>
      </c>
      <c r="BP274" s="16">
        <f t="shared" si="312"/>
        <v>0</v>
      </c>
      <c r="BQ274" s="6">
        <v>0</v>
      </c>
      <c r="BR274" s="5">
        <v>0</v>
      </c>
      <c r="BS274" s="16">
        <f t="shared" si="313"/>
        <v>0</v>
      </c>
      <c r="BT274" s="6">
        <v>0</v>
      </c>
      <c r="BU274" s="5">
        <v>0</v>
      </c>
      <c r="BV274" s="16">
        <f t="shared" si="314"/>
        <v>0</v>
      </c>
      <c r="BW274" s="6">
        <v>0</v>
      </c>
      <c r="BX274" s="5">
        <v>0</v>
      </c>
      <c r="BY274" s="16">
        <f t="shared" si="315"/>
        <v>0</v>
      </c>
      <c r="BZ274" s="6">
        <v>0</v>
      </c>
      <c r="CA274" s="5">
        <v>0</v>
      </c>
      <c r="CB274" s="16">
        <f t="shared" si="316"/>
        <v>0</v>
      </c>
      <c r="CC274" s="6">
        <v>0</v>
      </c>
      <c r="CD274" s="5">
        <v>0</v>
      </c>
      <c r="CE274" s="16">
        <f t="shared" si="317"/>
        <v>0</v>
      </c>
      <c r="CF274" s="7">
        <f t="shared" si="319"/>
        <v>0</v>
      </c>
      <c r="CG274" s="17">
        <f t="shared" si="320"/>
        <v>0</v>
      </c>
    </row>
    <row r="275" spans="1:85" x14ac:dyDescent="0.3">
      <c r="A275" s="48">
        <v>2024</v>
      </c>
      <c r="B275" s="49" t="s">
        <v>14</v>
      </c>
      <c r="C275" s="6">
        <v>0</v>
      </c>
      <c r="D275" s="5">
        <v>0</v>
      </c>
      <c r="E275" s="16">
        <f t="shared" si="321"/>
        <v>0</v>
      </c>
      <c r="F275" s="6">
        <v>0</v>
      </c>
      <c r="G275" s="5">
        <v>0</v>
      </c>
      <c r="H275" s="16">
        <f t="shared" si="292"/>
        <v>0</v>
      </c>
      <c r="I275" s="6">
        <v>0</v>
      </c>
      <c r="J275" s="5">
        <v>0</v>
      </c>
      <c r="K275" s="16">
        <f t="shared" si="293"/>
        <v>0</v>
      </c>
      <c r="L275" s="6">
        <v>0</v>
      </c>
      <c r="M275" s="5">
        <v>0</v>
      </c>
      <c r="N275" s="16">
        <f t="shared" si="294"/>
        <v>0</v>
      </c>
      <c r="O275" s="6">
        <v>0</v>
      </c>
      <c r="P275" s="5">
        <v>0</v>
      </c>
      <c r="Q275" s="16">
        <f t="shared" si="295"/>
        <v>0</v>
      </c>
      <c r="R275" s="6">
        <v>0</v>
      </c>
      <c r="S275" s="5">
        <v>0</v>
      </c>
      <c r="T275" s="16">
        <f t="shared" si="296"/>
        <v>0</v>
      </c>
      <c r="U275" s="6">
        <v>0</v>
      </c>
      <c r="V275" s="5">
        <v>0</v>
      </c>
      <c r="W275" s="16">
        <f t="shared" si="297"/>
        <v>0</v>
      </c>
      <c r="X275" s="6">
        <v>0</v>
      </c>
      <c r="Y275" s="5">
        <v>0</v>
      </c>
      <c r="Z275" s="16">
        <f t="shared" si="298"/>
        <v>0</v>
      </c>
      <c r="AA275" s="6">
        <v>0</v>
      </c>
      <c r="AB275" s="5">
        <v>0</v>
      </c>
      <c r="AC275" s="16">
        <f t="shared" si="299"/>
        <v>0</v>
      </c>
      <c r="AD275" s="6">
        <v>0</v>
      </c>
      <c r="AE275" s="5">
        <v>0</v>
      </c>
      <c r="AF275" s="16">
        <f t="shared" si="300"/>
        <v>0</v>
      </c>
      <c r="AG275" s="6">
        <v>0</v>
      </c>
      <c r="AH275" s="5">
        <v>0</v>
      </c>
      <c r="AI275" s="16">
        <f t="shared" si="301"/>
        <v>0</v>
      </c>
      <c r="AJ275" s="6">
        <v>0</v>
      </c>
      <c r="AK275" s="5">
        <v>0</v>
      </c>
      <c r="AL275" s="16">
        <f t="shared" si="302"/>
        <v>0</v>
      </c>
      <c r="AM275" s="6">
        <v>0</v>
      </c>
      <c r="AN275" s="5">
        <v>0</v>
      </c>
      <c r="AO275" s="16">
        <f t="shared" si="303"/>
        <v>0</v>
      </c>
      <c r="AP275" s="6">
        <v>0</v>
      </c>
      <c r="AQ275" s="5">
        <v>0</v>
      </c>
      <c r="AR275" s="16">
        <f t="shared" si="304"/>
        <v>0</v>
      </c>
      <c r="AS275" s="6">
        <v>0</v>
      </c>
      <c r="AT275" s="5">
        <v>0</v>
      </c>
      <c r="AU275" s="16">
        <f t="shared" si="305"/>
        <v>0</v>
      </c>
      <c r="AV275" s="6">
        <v>0</v>
      </c>
      <c r="AW275" s="5">
        <v>0</v>
      </c>
      <c r="AX275" s="16">
        <f t="shared" si="306"/>
        <v>0</v>
      </c>
      <c r="AY275" s="6">
        <v>0</v>
      </c>
      <c r="AZ275" s="5">
        <v>0</v>
      </c>
      <c r="BA275" s="16">
        <f t="shared" si="307"/>
        <v>0</v>
      </c>
      <c r="BB275" s="6">
        <v>0</v>
      </c>
      <c r="BC275" s="5">
        <v>0</v>
      </c>
      <c r="BD275" s="16">
        <f t="shared" si="308"/>
        <v>0</v>
      </c>
      <c r="BE275" s="6">
        <v>0</v>
      </c>
      <c r="BF275" s="5">
        <v>0</v>
      </c>
      <c r="BG275" s="16">
        <f t="shared" si="309"/>
        <v>0</v>
      </c>
      <c r="BH275" s="6">
        <v>0</v>
      </c>
      <c r="BI275" s="5">
        <v>0</v>
      </c>
      <c r="BJ275" s="16">
        <f t="shared" si="310"/>
        <v>0</v>
      </c>
      <c r="BK275" s="6">
        <v>0</v>
      </c>
      <c r="BL275" s="5">
        <v>0</v>
      </c>
      <c r="BM275" s="16">
        <f t="shared" si="311"/>
        <v>0</v>
      </c>
      <c r="BN275" s="6">
        <v>0</v>
      </c>
      <c r="BO275" s="5">
        <v>0</v>
      </c>
      <c r="BP275" s="16">
        <f t="shared" si="312"/>
        <v>0</v>
      </c>
      <c r="BQ275" s="6">
        <v>0</v>
      </c>
      <c r="BR275" s="5">
        <v>0</v>
      </c>
      <c r="BS275" s="16">
        <f t="shared" si="313"/>
        <v>0</v>
      </c>
      <c r="BT275" s="6">
        <v>0</v>
      </c>
      <c r="BU275" s="5">
        <v>0</v>
      </c>
      <c r="BV275" s="16">
        <f t="shared" si="314"/>
        <v>0</v>
      </c>
      <c r="BW275" s="6">
        <v>0</v>
      </c>
      <c r="BX275" s="5">
        <v>0</v>
      </c>
      <c r="BY275" s="16">
        <f t="shared" si="315"/>
        <v>0</v>
      </c>
      <c r="BZ275" s="6">
        <v>0</v>
      </c>
      <c r="CA275" s="5">
        <v>0</v>
      </c>
      <c r="CB275" s="16">
        <f t="shared" si="316"/>
        <v>0</v>
      </c>
      <c r="CC275" s="6">
        <v>0</v>
      </c>
      <c r="CD275" s="5">
        <v>0</v>
      </c>
      <c r="CE275" s="16">
        <f t="shared" si="317"/>
        <v>0</v>
      </c>
      <c r="CF275" s="7">
        <f t="shared" si="319"/>
        <v>0</v>
      </c>
      <c r="CG275" s="17">
        <f t="shared" si="320"/>
        <v>0</v>
      </c>
    </row>
    <row r="276" spans="1:85" x14ac:dyDescent="0.3">
      <c r="A276" s="48">
        <v>2024</v>
      </c>
      <c r="B276" s="16" t="s">
        <v>15</v>
      </c>
      <c r="C276" s="6">
        <v>0</v>
      </c>
      <c r="D276" s="5">
        <v>0</v>
      </c>
      <c r="E276" s="16">
        <f t="shared" si="321"/>
        <v>0</v>
      </c>
      <c r="F276" s="6">
        <v>0</v>
      </c>
      <c r="G276" s="5">
        <v>0</v>
      </c>
      <c r="H276" s="16">
        <f t="shared" si="292"/>
        <v>0</v>
      </c>
      <c r="I276" s="6">
        <v>0</v>
      </c>
      <c r="J276" s="5">
        <v>0</v>
      </c>
      <c r="K276" s="16">
        <f t="shared" si="293"/>
        <v>0</v>
      </c>
      <c r="L276" s="6">
        <v>0</v>
      </c>
      <c r="M276" s="5">
        <v>0</v>
      </c>
      <c r="N276" s="16">
        <f t="shared" si="294"/>
        <v>0</v>
      </c>
      <c r="O276" s="6">
        <v>0</v>
      </c>
      <c r="P276" s="5">
        <v>0</v>
      </c>
      <c r="Q276" s="16">
        <f t="shared" si="295"/>
        <v>0</v>
      </c>
      <c r="R276" s="6">
        <v>0</v>
      </c>
      <c r="S276" s="5">
        <v>0</v>
      </c>
      <c r="T276" s="16">
        <f t="shared" si="296"/>
        <v>0</v>
      </c>
      <c r="U276" s="6">
        <v>0</v>
      </c>
      <c r="V276" s="5">
        <v>0</v>
      </c>
      <c r="W276" s="16">
        <f t="shared" si="297"/>
        <v>0</v>
      </c>
      <c r="X276" s="6">
        <v>0</v>
      </c>
      <c r="Y276" s="5">
        <v>0</v>
      </c>
      <c r="Z276" s="16">
        <f t="shared" si="298"/>
        <v>0</v>
      </c>
      <c r="AA276" s="6">
        <v>0</v>
      </c>
      <c r="AB276" s="5">
        <v>0</v>
      </c>
      <c r="AC276" s="16">
        <f t="shared" si="299"/>
        <v>0</v>
      </c>
      <c r="AD276" s="6">
        <v>0</v>
      </c>
      <c r="AE276" s="5">
        <v>0</v>
      </c>
      <c r="AF276" s="16">
        <f t="shared" si="300"/>
        <v>0</v>
      </c>
      <c r="AG276" s="6">
        <v>0</v>
      </c>
      <c r="AH276" s="5">
        <v>0</v>
      </c>
      <c r="AI276" s="16">
        <f t="shared" si="301"/>
        <v>0</v>
      </c>
      <c r="AJ276" s="6">
        <v>0</v>
      </c>
      <c r="AK276" s="5">
        <v>0</v>
      </c>
      <c r="AL276" s="16">
        <f t="shared" si="302"/>
        <v>0</v>
      </c>
      <c r="AM276" s="6">
        <v>0</v>
      </c>
      <c r="AN276" s="5">
        <v>0</v>
      </c>
      <c r="AO276" s="16">
        <f t="shared" si="303"/>
        <v>0</v>
      </c>
      <c r="AP276" s="6">
        <v>0</v>
      </c>
      <c r="AQ276" s="5">
        <v>0</v>
      </c>
      <c r="AR276" s="16">
        <f t="shared" si="304"/>
        <v>0</v>
      </c>
      <c r="AS276" s="6">
        <v>0</v>
      </c>
      <c r="AT276" s="5">
        <v>0</v>
      </c>
      <c r="AU276" s="16">
        <f t="shared" si="305"/>
        <v>0</v>
      </c>
      <c r="AV276" s="6">
        <v>0</v>
      </c>
      <c r="AW276" s="5">
        <v>0</v>
      </c>
      <c r="AX276" s="16">
        <f t="shared" si="306"/>
        <v>0</v>
      </c>
      <c r="AY276" s="6">
        <v>0</v>
      </c>
      <c r="AZ276" s="5">
        <v>0</v>
      </c>
      <c r="BA276" s="16">
        <f t="shared" si="307"/>
        <v>0</v>
      </c>
      <c r="BB276" s="6">
        <v>0</v>
      </c>
      <c r="BC276" s="5">
        <v>0</v>
      </c>
      <c r="BD276" s="16">
        <f t="shared" si="308"/>
        <v>0</v>
      </c>
      <c r="BE276" s="6">
        <v>0</v>
      </c>
      <c r="BF276" s="5">
        <v>0</v>
      </c>
      <c r="BG276" s="16">
        <f t="shared" si="309"/>
        <v>0</v>
      </c>
      <c r="BH276" s="6">
        <v>0</v>
      </c>
      <c r="BI276" s="5">
        <v>0</v>
      </c>
      <c r="BJ276" s="16">
        <f t="shared" si="310"/>
        <v>0</v>
      </c>
      <c r="BK276" s="6">
        <v>0</v>
      </c>
      <c r="BL276" s="5">
        <v>0</v>
      </c>
      <c r="BM276" s="16">
        <f t="shared" si="311"/>
        <v>0</v>
      </c>
      <c r="BN276" s="6">
        <v>0</v>
      </c>
      <c r="BO276" s="5">
        <v>0</v>
      </c>
      <c r="BP276" s="16">
        <f t="shared" si="312"/>
        <v>0</v>
      </c>
      <c r="BQ276" s="6">
        <v>0</v>
      </c>
      <c r="BR276" s="5">
        <v>0</v>
      </c>
      <c r="BS276" s="16">
        <f t="shared" si="313"/>
        <v>0</v>
      </c>
      <c r="BT276" s="6">
        <v>0</v>
      </c>
      <c r="BU276" s="5">
        <v>0</v>
      </c>
      <c r="BV276" s="16">
        <f t="shared" si="314"/>
        <v>0</v>
      </c>
      <c r="BW276" s="6">
        <v>0</v>
      </c>
      <c r="BX276" s="5">
        <v>0</v>
      </c>
      <c r="BY276" s="16">
        <f t="shared" si="315"/>
        <v>0</v>
      </c>
      <c r="BZ276" s="6">
        <v>0</v>
      </c>
      <c r="CA276" s="5">
        <v>0</v>
      </c>
      <c r="CB276" s="16">
        <f t="shared" si="316"/>
        <v>0</v>
      </c>
      <c r="CC276" s="6">
        <v>0</v>
      </c>
      <c r="CD276" s="5">
        <v>0</v>
      </c>
      <c r="CE276" s="16">
        <f t="shared" si="317"/>
        <v>0</v>
      </c>
      <c r="CF276" s="7">
        <f t="shared" si="319"/>
        <v>0</v>
      </c>
      <c r="CG276" s="17">
        <f t="shared" si="320"/>
        <v>0</v>
      </c>
    </row>
    <row r="277" spans="1:85" x14ac:dyDescent="0.3">
      <c r="A277" s="48">
        <v>2024</v>
      </c>
      <c r="B277" s="49" t="s">
        <v>16</v>
      </c>
      <c r="C277" s="6">
        <v>0</v>
      </c>
      <c r="D277" s="5">
        <v>0</v>
      </c>
      <c r="E277" s="16">
        <f t="shared" si="321"/>
        <v>0</v>
      </c>
      <c r="F277" s="6">
        <v>0</v>
      </c>
      <c r="G277" s="5">
        <v>0</v>
      </c>
      <c r="H277" s="16">
        <f t="shared" si="292"/>
        <v>0</v>
      </c>
      <c r="I277" s="6">
        <v>0</v>
      </c>
      <c r="J277" s="5">
        <v>0</v>
      </c>
      <c r="K277" s="16">
        <f t="shared" si="293"/>
        <v>0</v>
      </c>
      <c r="L277" s="6">
        <v>0</v>
      </c>
      <c r="M277" s="5">
        <v>0</v>
      </c>
      <c r="N277" s="16">
        <f t="shared" si="294"/>
        <v>0</v>
      </c>
      <c r="O277" s="6">
        <v>0</v>
      </c>
      <c r="P277" s="5">
        <v>0</v>
      </c>
      <c r="Q277" s="16">
        <f t="shared" si="295"/>
        <v>0</v>
      </c>
      <c r="R277" s="6">
        <v>0</v>
      </c>
      <c r="S277" s="5">
        <v>0</v>
      </c>
      <c r="T277" s="16">
        <f t="shared" si="296"/>
        <v>0</v>
      </c>
      <c r="U277" s="6">
        <v>0</v>
      </c>
      <c r="V277" s="5">
        <v>0</v>
      </c>
      <c r="W277" s="16">
        <f t="shared" si="297"/>
        <v>0</v>
      </c>
      <c r="X277" s="6">
        <v>0</v>
      </c>
      <c r="Y277" s="5">
        <v>0</v>
      </c>
      <c r="Z277" s="16">
        <f t="shared" si="298"/>
        <v>0</v>
      </c>
      <c r="AA277" s="6">
        <v>0</v>
      </c>
      <c r="AB277" s="5">
        <v>0</v>
      </c>
      <c r="AC277" s="16">
        <f t="shared" si="299"/>
        <v>0</v>
      </c>
      <c r="AD277" s="6">
        <v>0</v>
      </c>
      <c r="AE277" s="5">
        <v>0</v>
      </c>
      <c r="AF277" s="16">
        <f t="shared" si="300"/>
        <v>0</v>
      </c>
      <c r="AG277" s="6">
        <v>0</v>
      </c>
      <c r="AH277" s="5">
        <v>0</v>
      </c>
      <c r="AI277" s="16">
        <f t="shared" si="301"/>
        <v>0</v>
      </c>
      <c r="AJ277" s="6">
        <v>0</v>
      </c>
      <c r="AK277" s="5">
        <v>0</v>
      </c>
      <c r="AL277" s="16">
        <f t="shared" si="302"/>
        <v>0</v>
      </c>
      <c r="AM277" s="6">
        <v>0</v>
      </c>
      <c r="AN277" s="5">
        <v>0</v>
      </c>
      <c r="AO277" s="16">
        <f t="shared" si="303"/>
        <v>0</v>
      </c>
      <c r="AP277" s="6">
        <v>0</v>
      </c>
      <c r="AQ277" s="5">
        <v>0</v>
      </c>
      <c r="AR277" s="16">
        <f t="shared" si="304"/>
        <v>0</v>
      </c>
      <c r="AS277" s="6">
        <v>0</v>
      </c>
      <c r="AT277" s="5">
        <v>0</v>
      </c>
      <c r="AU277" s="16">
        <f t="shared" si="305"/>
        <v>0</v>
      </c>
      <c r="AV277" s="6">
        <v>0</v>
      </c>
      <c r="AW277" s="5">
        <v>0</v>
      </c>
      <c r="AX277" s="16">
        <f t="shared" si="306"/>
        <v>0</v>
      </c>
      <c r="AY277" s="6">
        <v>0</v>
      </c>
      <c r="AZ277" s="5">
        <v>0</v>
      </c>
      <c r="BA277" s="16">
        <f t="shared" si="307"/>
        <v>0</v>
      </c>
      <c r="BB277" s="6">
        <v>0</v>
      </c>
      <c r="BC277" s="5">
        <v>0</v>
      </c>
      <c r="BD277" s="16">
        <f t="shared" si="308"/>
        <v>0</v>
      </c>
      <c r="BE277" s="6">
        <v>0</v>
      </c>
      <c r="BF277" s="5">
        <v>0</v>
      </c>
      <c r="BG277" s="16">
        <f t="shared" si="309"/>
        <v>0</v>
      </c>
      <c r="BH277" s="6">
        <v>0</v>
      </c>
      <c r="BI277" s="5">
        <v>0</v>
      </c>
      <c r="BJ277" s="16">
        <f t="shared" si="310"/>
        <v>0</v>
      </c>
      <c r="BK277" s="6">
        <v>0</v>
      </c>
      <c r="BL277" s="5">
        <v>0</v>
      </c>
      <c r="BM277" s="16">
        <f t="shared" si="311"/>
        <v>0</v>
      </c>
      <c r="BN277" s="6">
        <v>0</v>
      </c>
      <c r="BO277" s="5">
        <v>0</v>
      </c>
      <c r="BP277" s="16">
        <f t="shared" si="312"/>
        <v>0</v>
      </c>
      <c r="BQ277" s="6">
        <v>0</v>
      </c>
      <c r="BR277" s="5">
        <v>0</v>
      </c>
      <c r="BS277" s="16">
        <f t="shared" si="313"/>
        <v>0</v>
      </c>
      <c r="BT277" s="6">
        <v>0</v>
      </c>
      <c r="BU277" s="5">
        <v>0</v>
      </c>
      <c r="BV277" s="16">
        <f t="shared" si="314"/>
        <v>0</v>
      </c>
      <c r="BW277" s="6">
        <v>0</v>
      </c>
      <c r="BX277" s="5">
        <v>0</v>
      </c>
      <c r="BY277" s="16">
        <f t="shared" si="315"/>
        <v>0</v>
      </c>
      <c r="BZ277" s="6">
        <v>0</v>
      </c>
      <c r="CA277" s="5">
        <v>0</v>
      </c>
      <c r="CB277" s="16">
        <f t="shared" si="316"/>
        <v>0</v>
      </c>
      <c r="CC277" s="6">
        <v>0</v>
      </c>
      <c r="CD277" s="5">
        <v>0</v>
      </c>
      <c r="CE277" s="16">
        <f t="shared" si="317"/>
        <v>0</v>
      </c>
      <c r="CF277" s="7">
        <f t="shared" si="319"/>
        <v>0</v>
      </c>
      <c r="CG277" s="17">
        <f t="shared" si="320"/>
        <v>0</v>
      </c>
    </row>
    <row r="278" spans="1:85" ht="15" thickBot="1" x14ac:dyDescent="0.35">
      <c r="A278" s="50"/>
      <c r="B278" s="51" t="s">
        <v>17</v>
      </c>
      <c r="C278" s="54">
        <f t="shared" ref="C278:D278" si="322">SUM(C266:C277)</f>
        <v>0</v>
      </c>
      <c r="D278" s="37">
        <f t="shared" si="322"/>
        <v>0</v>
      </c>
      <c r="E278" s="55"/>
      <c r="F278" s="54">
        <f t="shared" ref="F278:G278" si="323">SUM(F266:F277)</f>
        <v>0</v>
      </c>
      <c r="G278" s="37">
        <f t="shared" si="323"/>
        <v>0</v>
      </c>
      <c r="H278" s="55"/>
      <c r="I278" s="54">
        <f t="shared" ref="I278:J278" si="324">SUM(I266:I277)</f>
        <v>0</v>
      </c>
      <c r="J278" s="37">
        <f t="shared" si="324"/>
        <v>0</v>
      </c>
      <c r="K278" s="55"/>
      <c r="L278" s="54">
        <f t="shared" ref="L278:M278" si="325">SUM(L266:L277)</f>
        <v>0</v>
      </c>
      <c r="M278" s="37">
        <f t="shared" si="325"/>
        <v>0</v>
      </c>
      <c r="N278" s="55"/>
      <c r="O278" s="54">
        <f t="shared" ref="O278:P278" si="326">SUM(O266:O277)</f>
        <v>0</v>
      </c>
      <c r="P278" s="37">
        <f t="shared" si="326"/>
        <v>0</v>
      </c>
      <c r="Q278" s="55"/>
      <c r="R278" s="54">
        <f t="shared" ref="R278:S278" si="327">SUM(R266:R277)</f>
        <v>0</v>
      </c>
      <c r="S278" s="37">
        <f t="shared" si="327"/>
        <v>0</v>
      </c>
      <c r="T278" s="55"/>
      <c r="U278" s="54">
        <f t="shared" ref="U278:V278" si="328">SUM(U266:U277)</f>
        <v>0</v>
      </c>
      <c r="V278" s="37">
        <f t="shared" si="328"/>
        <v>0</v>
      </c>
      <c r="W278" s="55"/>
      <c r="X278" s="54">
        <f t="shared" ref="X278:Y278" si="329">SUM(X266:X277)</f>
        <v>0</v>
      </c>
      <c r="Y278" s="37">
        <f t="shared" si="329"/>
        <v>0</v>
      </c>
      <c r="Z278" s="55"/>
      <c r="AA278" s="54">
        <f t="shared" ref="AA278:AB278" si="330">SUM(AA266:AA277)</f>
        <v>0</v>
      </c>
      <c r="AB278" s="37">
        <f t="shared" si="330"/>
        <v>0</v>
      </c>
      <c r="AC278" s="55"/>
      <c r="AD278" s="54">
        <f t="shared" ref="AD278:AE278" si="331">SUM(AD266:AD277)</f>
        <v>0</v>
      </c>
      <c r="AE278" s="37">
        <f t="shared" si="331"/>
        <v>0</v>
      </c>
      <c r="AF278" s="55"/>
      <c r="AG278" s="54">
        <f t="shared" ref="AG278:AH278" si="332">SUM(AG266:AG277)</f>
        <v>0</v>
      </c>
      <c r="AH278" s="37">
        <f t="shared" si="332"/>
        <v>0</v>
      </c>
      <c r="AI278" s="55"/>
      <c r="AJ278" s="54">
        <f t="shared" ref="AJ278:AK278" si="333">SUM(AJ266:AJ277)</f>
        <v>8.1999999999999993</v>
      </c>
      <c r="AK278" s="37">
        <f t="shared" si="333"/>
        <v>11.8</v>
      </c>
      <c r="AL278" s="55"/>
      <c r="AM278" s="54">
        <f t="shared" ref="AM278:AN278" si="334">SUM(AM266:AM277)</f>
        <v>0</v>
      </c>
      <c r="AN278" s="37">
        <f t="shared" si="334"/>
        <v>0</v>
      </c>
      <c r="AO278" s="55"/>
      <c r="AP278" s="54">
        <f t="shared" ref="AP278:AQ278" si="335">SUM(AP266:AP277)</f>
        <v>0</v>
      </c>
      <c r="AQ278" s="37">
        <f t="shared" si="335"/>
        <v>0</v>
      </c>
      <c r="AR278" s="55"/>
      <c r="AS278" s="54">
        <f t="shared" ref="AS278:AT278" si="336">SUM(AS266:AS277)</f>
        <v>0</v>
      </c>
      <c r="AT278" s="37">
        <f t="shared" si="336"/>
        <v>0</v>
      </c>
      <c r="AU278" s="55"/>
      <c r="AV278" s="54">
        <f t="shared" ref="AV278:AW278" si="337">SUM(AV266:AV277)</f>
        <v>0</v>
      </c>
      <c r="AW278" s="37">
        <f t="shared" si="337"/>
        <v>0</v>
      </c>
      <c r="AX278" s="55"/>
      <c r="AY278" s="54">
        <f t="shared" ref="AY278:AZ278" si="338">SUM(AY266:AY277)</f>
        <v>0</v>
      </c>
      <c r="AZ278" s="37">
        <f t="shared" si="338"/>
        <v>0</v>
      </c>
      <c r="BA278" s="55"/>
      <c r="BB278" s="54">
        <f t="shared" ref="BB278:BC278" si="339">SUM(BB266:BB277)</f>
        <v>0</v>
      </c>
      <c r="BC278" s="37">
        <f t="shared" si="339"/>
        <v>0</v>
      </c>
      <c r="BD278" s="55"/>
      <c r="BE278" s="54">
        <f t="shared" ref="BE278:BF278" si="340">SUM(BE266:BE277)</f>
        <v>3.8</v>
      </c>
      <c r="BF278" s="37">
        <f t="shared" si="340"/>
        <v>1.7030000000000001</v>
      </c>
      <c r="BG278" s="55"/>
      <c r="BH278" s="54">
        <f t="shared" ref="BH278:BI278" si="341">SUM(BH266:BH277)</f>
        <v>0</v>
      </c>
      <c r="BI278" s="37">
        <f t="shared" si="341"/>
        <v>0</v>
      </c>
      <c r="BJ278" s="55"/>
      <c r="BK278" s="54">
        <f t="shared" ref="BK278:BL278" si="342">SUM(BK266:BK277)</f>
        <v>0</v>
      </c>
      <c r="BL278" s="37">
        <f t="shared" si="342"/>
        <v>0</v>
      </c>
      <c r="BM278" s="55"/>
      <c r="BN278" s="54">
        <f t="shared" ref="BN278:BO278" si="343">SUM(BN266:BN277)</f>
        <v>0</v>
      </c>
      <c r="BO278" s="37">
        <f t="shared" si="343"/>
        <v>0</v>
      </c>
      <c r="BP278" s="55"/>
      <c r="BQ278" s="54">
        <f t="shared" ref="BQ278:BR278" si="344">SUM(BQ266:BQ277)</f>
        <v>0</v>
      </c>
      <c r="BR278" s="37">
        <f t="shared" si="344"/>
        <v>0</v>
      </c>
      <c r="BS278" s="55"/>
      <c r="BT278" s="54">
        <f t="shared" ref="BT278:BU278" si="345">SUM(BT266:BT277)</f>
        <v>0</v>
      </c>
      <c r="BU278" s="37">
        <f t="shared" si="345"/>
        <v>0</v>
      </c>
      <c r="BV278" s="55"/>
      <c r="BW278" s="54">
        <f t="shared" ref="BW278:BX278" si="346">SUM(BW266:BW277)</f>
        <v>0</v>
      </c>
      <c r="BX278" s="37">
        <f t="shared" si="346"/>
        <v>0</v>
      </c>
      <c r="BY278" s="55"/>
      <c r="BZ278" s="54">
        <f t="shared" ref="BZ278:CA278" si="347">SUM(BZ266:BZ277)</f>
        <v>0</v>
      </c>
      <c r="CA278" s="37">
        <f t="shared" si="347"/>
        <v>0</v>
      </c>
      <c r="CB278" s="55"/>
      <c r="CC278" s="54">
        <f t="shared" ref="CC278:CD278" si="348">SUM(CC266:CC277)</f>
        <v>0</v>
      </c>
      <c r="CD278" s="37">
        <f t="shared" si="348"/>
        <v>0</v>
      </c>
      <c r="CE278" s="55"/>
      <c r="CF278" s="38">
        <f t="shared" si="319"/>
        <v>12</v>
      </c>
      <c r="CG278" s="39">
        <f t="shared" si="320"/>
        <v>13.503</v>
      </c>
    </row>
  </sheetData>
  <mergeCells count="29">
    <mergeCell ref="A4:B4"/>
    <mergeCell ref="C2:K2"/>
    <mergeCell ref="BK4:BM4"/>
    <mergeCell ref="AA4:AC4"/>
    <mergeCell ref="R4:T4"/>
    <mergeCell ref="C4:E4"/>
    <mergeCell ref="I4:K4"/>
    <mergeCell ref="L4:N4"/>
    <mergeCell ref="O4:Q4"/>
    <mergeCell ref="BE4:BG4"/>
    <mergeCell ref="BH4:BJ4"/>
    <mergeCell ref="AV4:AX4"/>
    <mergeCell ref="F4:H4"/>
    <mergeCell ref="AY4:BA4"/>
    <mergeCell ref="U4:W4"/>
    <mergeCell ref="AG4:AI4"/>
    <mergeCell ref="BT4:BV4"/>
    <mergeCell ref="CC4:CE4"/>
    <mergeCell ref="X4:Z4"/>
    <mergeCell ref="AD4:AF4"/>
    <mergeCell ref="AJ4:AL4"/>
    <mergeCell ref="AM4:AO4"/>
    <mergeCell ref="AP4:AR4"/>
    <mergeCell ref="AS4:AU4"/>
    <mergeCell ref="BZ4:CB4"/>
    <mergeCell ref="BW4:BY4"/>
    <mergeCell ref="BB4:BD4"/>
    <mergeCell ref="BN4:BP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S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10.44140625" style="10" customWidth="1"/>
    <col min="49" max="49" width="11.5546875" style="13" customWidth="1"/>
    <col min="50" max="50" width="9.88671875" style="4" bestFit="1" customWidth="1"/>
    <col min="51" max="51" width="9.88671875" style="4" customWidth="1"/>
    <col min="52" max="52" width="10.33203125" style="4" bestFit="1" customWidth="1"/>
    <col min="53" max="53" width="12" style="4" customWidth="1"/>
    <col min="54" max="54" width="9.109375" style="10"/>
    <col min="55" max="55" width="10.33203125" style="13" bestFit="1" customWidth="1"/>
    <col min="56" max="56" width="9.109375" style="4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9.109375" style="10"/>
    <col min="64" max="64" width="10.33203125" style="13" bestFit="1" customWidth="1"/>
    <col min="65" max="65" width="10.6640625" style="4" customWidth="1"/>
    <col min="66" max="66" width="10" style="10" customWidth="1"/>
    <col min="67" max="67" width="12.109375" style="13" customWidth="1"/>
    <col min="68" max="68" width="10.5546875" style="4" bestFit="1" customWidth="1"/>
    <col min="69" max="69" width="10" style="10" customWidth="1"/>
    <col min="70" max="70" width="10.33203125" style="13" customWidth="1"/>
    <col min="71" max="71" width="10.5546875" style="4" bestFit="1" customWidth="1"/>
    <col min="72" max="72" width="9.109375" style="10"/>
    <col min="73" max="73" width="10.33203125" style="13" customWidth="1"/>
    <col min="74" max="74" width="9.88671875" style="4" bestFit="1" customWidth="1"/>
    <col min="75" max="75" width="9.109375" style="10"/>
    <col min="76" max="76" width="10.6640625" style="13" customWidth="1"/>
    <col min="77" max="77" width="9.88671875" style="4" bestFit="1" customWidth="1"/>
    <col min="78" max="78" width="10.109375" style="10" customWidth="1"/>
    <col min="79" max="79" width="10" style="13" customWidth="1"/>
    <col min="80" max="80" width="8.88671875" style="4"/>
    <col min="81" max="81" width="10.109375" style="10" customWidth="1"/>
    <col min="82" max="82" width="10" style="13" customWidth="1"/>
    <col min="83" max="83" width="9.109375" style="4"/>
    <col min="84" max="84" width="9.109375" style="10"/>
    <col min="85" max="85" width="11.109375" style="13" customWidth="1"/>
    <col min="86" max="86" width="9.88671875" style="4" bestFit="1" customWidth="1"/>
    <col min="87" max="87" width="9.109375" style="10"/>
    <col min="88" max="88" width="11.109375" style="13" customWidth="1"/>
    <col min="89" max="89" width="9.88671875" style="4" bestFit="1" customWidth="1"/>
    <col min="90" max="90" width="9.109375" style="10"/>
    <col min="91" max="91" width="11.109375" style="13" customWidth="1"/>
    <col min="92" max="92" width="9.109375" style="4"/>
    <col min="93" max="93" width="9.109375" style="10"/>
    <col min="94" max="94" width="11.109375" style="13" customWidth="1"/>
    <col min="95" max="95" width="9.109375" style="4"/>
    <col min="96" max="96" width="9.109375" style="10"/>
    <col min="97" max="97" width="10.5546875" style="13" customWidth="1"/>
    <col min="98" max="98" width="11.88671875" style="4" customWidth="1"/>
    <col min="99" max="99" width="9.109375" style="10"/>
    <col min="100" max="100" width="10.33203125" style="13" bestFit="1" customWidth="1"/>
    <col min="101" max="101" width="10.88671875" style="4" bestFit="1" customWidth="1"/>
    <col min="102" max="102" width="11.44140625" style="10" customWidth="1"/>
    <col min="103" max="103" width="11.44140625" style="13" customWidth="1"/>
  </cols>
  <sheetData>
    <row r="1" spans="1:175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21"/>
      <c r="AZ1" s="21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  <c r="CT1" s="21"/>
      <c r="CU1" s="19"/>
      <c r="CV1" s="20"/>
      <c r="CW1" s="21"/>
      <c r="CX1" s="19"/>
      <c r="CY1" s="20"/>
    </row>
    <row r="2" spans="1:175" s="23" customFormat="1" ht="16.2" customHeight="1" x14ac:dyDescent="0.4">
      <c r="B2" s="22" t="s">
        <v>19</v>
      </c>
      <c r="C2" s="88" t="s">
        <v>58</v>
      </c>
      <c r="D2" s="88"/>
      <c r="E2" s="88"/>
      <c r="F2" s="88"/>
      <c r="G2" s="88"/>
      <c r="H2" s="88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4"/>
      <c r="AW2" s="25"/>
      <c r="AX2" s="26"/>
      <c r="AY2" s="26"/>
      <c r="AZ2" s="26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</row>
    <row r="3" spans="1:175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6"/>
      <c r="AZ3" s="26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  <c r="CW3" s="26"/>
      <c r="CX3" s="24"/>
      <c r="CY3" s="25"/>
    </row>
    <row r="4" spans="1:175" s="79" customFormat="1" ht="45" customHeight="1" x14ac:dyDescent="0.3">
      <c r="A4" s="95" t="s">
        <v>0</v>
      </c>
      <c r="B4" s="98"/>
      <c r="C4" s="93" t="s">
        <v>38</v>
      </c>
      <c r="D4" s="94"/>
      <c r="E4" s="92"/>
      <c r="F4" s="93" t="s">
        <v>39</v>
      </c>
      <c r="G4" s="94"/>
      <c r="H4" s="92"/>
      <c r="I4" s="93" t="s">
        <v>54</v>
      </c>
      <c r="J4" s="94"/>
      <c r="K4" s="92"/>
      <c r="L4" s="93" t="s">
        <v>40</v>
      </c>
      <c r="M4" s="94"/>
      <c r="N4" s="92"/>
      <c r="O4" s="93" t="s">
        <v>60</v>
      </c>
      <c r="P4" s="94"/>
      <c r="Q4" s="92"/>
      <c r="R4" s="93" t="s">
        <v>41</v>
      </c>
      <c r="S4" s="94"/>
      <c r="T4" s="92"/>
      <c r="U4" s="93" t="s">
        <v>62</v>
      </c>
      <c r="V4" s="94"/>
      <c r="W4" s="92"/>
      <c r="X4" s="93" t="s">
        <v>24</v>
      </c>
      <c r="Y4" s="94"/>
      <c r="Z4" s="92"/>
      <c r="AA4" s="90" t="s">
        <v>68</v>
      </c>
      <c r="AB4" s="91"/>
      <c r="AC4" s="92"/>
      <c r="AD4" s="93" t="s">
        <v>42</v>
      </c>
      <c r="AE4" s="94"/>
      <c r="AF4" s="92"/>
      <c r="AG4" s="93" t="s">
        <v>56</v>
      </c>
      <c r="AH4" s="94"/>
      <c r="AI4" s="92"/>
      <c r="AJ4" s="93" t="s">
        <v>43</v>
      </c>
      <c r="AK4" s="94"/>
      <c r="AL4" s="92"/>
      <c r="AM4" s="93" t="s">
        <v>69</v>
      </c>
      <c r="AN4" s="94"/>
      <c r="AO4" s="92"/>
      <c r="AP4" s="93" t="s">
        <v>44</v>
      </c>
      <c r="AQ4" s="94"/>
      <c r="AR4" s="92"/>
      <c r="AS4" s="93" t="s">
        <v>70</v>
      </c>
      <c r="AT4" s="94"/>
      <c r="AU4" s="92"/>
      <c r="AV4" s="93" t="s">
        <v>45</v>
      </c>
      <c r="AW4" s="94"/>
      <c r="AX4" s="92"/>
      <c r="AY4" s="95" t="s">
        <v>61</v>
      </c>
      <c r="AZ4" s="96"/>
      <c r="BA4" s="97"/>
      <c r="BB4" s="93" t="s">
        <v>46</v>
      </c>
      <c r="BC4" s="94"/>
      <c r="BD4" s="92"/>
      <c r="BE4" s="93" t="s">
        <v>63</v>
      </c>
      <c r="BF4" s="91"/>
      <c r="BG4" s="92"/>
      <c r="BH4" s="93" t="s">
        <v>27</v>
      </c>
      <c r="BI4" s="91"/>
      <c r="BJ4" s="92"/>
      <c r="BK4" s="93" t="s">
        <v>30</v>
      </c>
      <c r="BL4" s="91"/>
      <c r="BM4" s="92"/>
      <c r="BN4" s="90" t="s">
        <v>59</v>
      </c>
      <c r="BO4" s="91"/>
      <c r="BP4" s="92"/>
      <c r="BQ4" s="90" t="s">
        <v>47</v>
      </c>
      <c r="BR4" s="91"/>
      <c r="BS4" s="92"/>
      <c r="BT4" s="90" t="s">
        <v>48</v>
      </c>
      <c r="BU4" s="91"/>
      <c r="BV4" s="92"/>
      <c r="BW4" s="90" t="s">
        <v>49</v>
      </c>
      <c r="BX4" s="91"/>
      <c r="BY4" s="92"/>
      <c r="BZ4" s="90" t="s">
        <v>71</v>
      </c>
      <c r="CA4" s="91"/>
      <c r="CB4" s="92"/>
      <c r="CC4" s="90" t="s">
        <v>50</v>
      </c>
      <c r="CD4" s="91"/>
      <c r="CE4" s="92"/>
      <c r="CF4" s="90" t="s">
        <v>55</v>
      </c>
      <c r="CG4" s="91"/>
      <c r="CH4" s="92"/>
      <c r="CI4" s="90" t="s">
        <v>51</v>
      </c>
      <c r="CJ4" s="91"/>
      <c r="CK4" s="92"/>
      <c r="CL4" s="90" t="s">
        <v>33</v>
      </c>
      <c r="CM4" s="91"/>
      <c r="CN4" s="92"/>
      <c r="CO4" s="90" t="s">
        <v>52</v>
      </c>
      <c r="CP4" s="91"/>
      <c r="CQ4" s="92"/>
      <c r="CR4" s="90" t="s">
        <v>53</v>
      </c>
      <c r="CS4" s="91"/>
      <c r="CT4" s="92"/>
      <c r="CU4" s="90" t="s">
        <v>34</v>
      </c>
      <c r="CV4" s="91"/>
      <c r="CW4" s="92"/>
      <c r="CX4" s="77" t="s">
        <v>35</v>
      </c>
      <c r="CY4" s="78" t="s">
        <v>35</v>
      </c>
    </row>
    <row r="5" spans="1:175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2</v>
      </c>
      <c r="CS5" s="34" t="s">
        <v>3</v>
      </c>
      <c r="CT5" s="52" t="s">
        <v>4</v>
      </c>
      <c r="CU5" s="35" t="s">
        <v>2</v>
      </c>
      <c r="CV5" s="34" t="s">
        <v>3</v>
      </c>
      <c r="CW5" s="52" t="s">
        <v>4</v>
      </c>
      <c r="CX5" s="35" t="s">
        <v>36</v>
      </c>
      <c r="CY5" s="40" t="s">
        <v>37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0</v>
      </c>
      <c r="AT6" s="31">
        <v>0</v>
      </c>
      <c r="AU6" s="53">
        <f t="shared" ref="AU6:AU17" si="2">IF(AS6=0,0,AT6/AS6*1000)</f>
        <v>0</v>
      </c>
      <c r="AV6" s="57">
        <v>72</v>
      </c>
      <c r="AW6" s="31">
        <v>544</v>
      </c>
      <c r="AX6" s="53">
        <f t="shared" ref="AX6:AX17" si="3">AW6/AV6*1000</f>
        <v>7555.5555555555557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57">
        <v>26</v>
      </c>
      <c r="BL6" s="31">
        <v>31</v>
      </c>
      <c r="BM6" s="53">
        <f t="shared" ref="BM6:BM17" si="4">BL6/BK6*1000</f>
        <v>1192.3076923076924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f t="shared" ref="CB6:CB17" si="5">IF(BZ6=0,0,CA6/BZ6*1000)</f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v>0</v>
      </c>
      <c r="CS6" s="30">
        <v>0</v>
      </c>
      <c r="CT6" s="53">
        <v>0</v>
      </c>
      <c r="CU6" s="11">
        <v>0</v>
      </c>
      <c r="CV6" s="30">
        <v>0</v>
      </c>
      <c r="CW6" s="53">
        <v>0</v>
      </c>
      <c r="CX6" s="11">
        <f t="shared" ref="CX6:CX18" si="6">SUM(CU6,CR6,CO6,CL6,CI6,CC6,BW6,BT6,BQ6,BK6,BB6,AV6,AP6,AJ6,AD6,X6,R6,L6,F6,C6,I6)</f>
        <v>116</v>
      </c>
      <c r="CY6" s="15">
        <f t="shared" ref="CY6:CY18" si="7">SUM(CV6,CS6,CP6,CM6,CJ6,CD6,BX6,BU6,BR6,BL6,BC6,AW6,AQ6,AK6,AE6,Y6,S6,M6,G6,D6,J6)</f>
        <v>735</v>
      </c>
    </row>
    <row r="7" spans="1:175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0</v>
      </c>
      <c r="AT7" s="12">
        <v>0</v>
      </c>
      <c r="AU7" s="16">
        <f t="shared" si="2"/>
        <v>0</v>
      </c>
      <c r="AV7" s="56">
        <v>36</v>
      </c>
      <c r="AW7" s="12">
        <v>305</v>
      </c>
      <c r="AX7" s="16">
        <f t="shared" si="3"/>
        <v>8472.2222222222208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56">
        <v>35</v>
      </c>
      <c r="BL7" s="12">
        <v>42</v>
      </c>
      <c r="BM7" s="16">
        <f t="shared" si="4"/>
        <v>1200</v>
      </c>
      <c r="BN7" s="6">
        <v>0</v>
      </c>
      <c r="BO7" s="5">
        <v>0</v>
      </c>
      <c r="BP7" s="16">
        <v>0</v>
      </c>
      <c r="BQ7" s="56">
        <v>18</v>
      </c>
      <c r="BR7" s="12">
        <v>155</v>
      </c>
      <c r="BS7" s="16">
        <f t="shared" ref="BS7:BS16" si="8">BR7/BQ7*1000</f>
        <v>8611.1111111111113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f t="shared" si="5"/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v>0</v>
      </c>
      <c r="CS7" s="5">
        <v>0</v>
      </c>
      <c r="CT7" s="16">
        <v>0</v>
      </c>
      <c r="CU7" s="6">
        <v>0</v>
      </c>
      <c r="CV7" s="5">
        <v>0</v>
      </c>
      <c r="CW7" s="16">
        <v>0</v>
      </c>
      <c r="CX7" s="6">
        <f t="shared" si="6"/>
        <v>89</v>
      </c>
      <c r="CY7" s="14">
        <f t="shared" si="7"/>
        <v>502</v>
      </c>
    </row>
    <row r="8" spans="1:175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0</v>
      </c>
      <c r="AT8" s="12">
        <v>0</v>
      </c>
      <c r="AU8" s="16">
        <f t="shared" si="2"/>
        <v>0</v>
      </c>
      <c r="AV8" s="56">
        <v>18</v>
      </c>
      <c r="AW8" s="12">
        <v>140</v>
      </c>
      <c r="AX8" s="16">
        <f t="shared" si="3"/>
        <v>7777.7777777777774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56">
        <v>36</v>
      </c>
      <c r="BX8" s="12">
        <v>350</v>
      </c>
      <c r="BY8" s="16">
        <f>BX8/BW8*1000</f>
        <v>9722.2222222222208</v>
      </c>
      <c r="BZ8" s="6">
        <v>0</v>
      </c>
      <c r="CA8" s="5">
        <v>0</v>
      </c>
      <c r="CB8" s="16">
        <f t="shared" si="5"/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v>0</v>
      </c>
      <c r="CS8" s="5">
        <v>0</v>
      </c>
      <c r="CT8" s="16">
        <v>0</v>
      </c>
      <c r="CU8" s="6">
        <v>0</v>
      </c>
      <c r="CV8" s="5">
        <v>0</v>
      </c>
      <c r="CW8" s="16">
        <v>0</v>
      </c>
      <c r="CX8" s="6">
        <f t="shared" si="6"/>
        <v>54</v>
      </c>
      <c r="CY8" s="14">
        <f t="shared" si="7"/>
        <v>490</v>
      </c>
    </row>
    <row r="9" spans="1:175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f t="shared" si="2"/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f t="shared" si="5"/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v>0</v>
      </c>
      <c r="CS9" s="5">
        <v>0</v>
      </c>
      <c r="CT9" s="16">
        <v>0</v>
      </c>
      <c r="CU9" s="6">
        <v>0</v>
      </c>
      <c r="CV9" s="5">
        <v>0</v>
      </c>
      <c r="CW9" s="16">
        <v>0</v>
      </c>
      <c r="CX9" s="6">
        <f t="shared" si="6"/>
        <v>0</v>
      </c>
      <c r="CY9" s="14">
        <f t="shared" si="7"/>
        <v>0</v>
      </c>
    </row>
    <row r="10" spans="1:175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f t="shared" si="2"/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56">
        <v>57</v>
      </c>
      <c r="BL10" s="12">
        <v>69</v>
      </c>
      <c r="BM10" s="16">
        <f t="shared" si="4"/>
        <v>1210.5263157894738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f t="shared" si="5"/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v>0</v>
      </c>
      <c r="CS10" s="5">
        <v>0</v>
      </c>
      <c r="CT10" s="16">
        <v>0</v>
      </c>
      <c r="CU10" s="6">
        <v>0</v>
      </c>
      <c r="CV10" s="5">
        <v>0</v>
      </c>
      <c r="CW10" s="16">
        <v>0</v>
      </c>
      <c r="CX10" s="6">
        <f t="shared" si="6"/>
        <v>57</v>
      </c>
      <c r="CY10" s="14">
        <f t="shared" si="7"/>
        <v>69</v>
      </c>
    </row>
    <row r="11" spans="1:175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0</v>
      </c>
      <c r="AT11" s="12">
        <v>0</v>
      </c>
      <c r="AU11" s="16">
        <f t="shared" si="2"/>
        <v>0</v>
      </c>
      <c r="AV11" s="56">
        <v>72</v>
      </c>
      <c r="AW11" s="12">
        <v>414</v>
      </c>
      <c r="AX11" s="16">
        <f t="shared" si="3"/>
        <v>5750</v>
      </c>
      <c r="AY11" s="6">
        <v>0</v>
      </c>
      <c r="AZ11" s="5">
        <v>0</v>
      </c>
      <c r="BA11" s="16">
        <v>0</v>
      </c>
      <c r="BB11" s="56">
        <v>18</v>
      </c>
      <c r="BC11" s="12">
        <v>104</v>
      </c>
      <c r="BD11" s="16">
        <f>BC11/BB11*1000</f>
        <v>5777.7777777777774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56">
        <v>113</v>
      </c>
      <c r="BL11" s="12">
        <v>153</v>
      </c>
      <c r="BM11" s="16">
        <f t="shared" si="4"/>
        <v>1353.9823008849557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f t="shared" si="5"/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v>0</v>
      </c>
      <c r="CS11" s="5">
        <v>0</v>
      </c>
      <c r="CT11" s="16">
        <v>0</v>
      </c>
      <c r="CU11" s="6">
        <v>0</v>
      </c>
      <c r="CV11" s="5">
        <v>0</v>
      </c>
      <c r="CW11" s="16">
        <v>0</v>
      </c>
      <c r="CX11" s="6">
        <f t="shared" si="6"/>
        <v>401</v>
      </c>
      <c r="CY11" s="14">
        <f t="shared" si="7"/>
        <v>1819</v>
      </c>
    </row>
    <row r="12" spans="1:175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0</v>
      </c>
      <c r="AT12" s="12">
        <v>0</v>
      </c>
      <c r="AU12" s="16">
        <f t="shared" si="2"/>
        <v>0</v>
      </c>
      <c r="AV12" s="56">
        <v>432</v>
      </c>
      <c r="AW12" s="12">
        <v>2609</v>
      </c>
      <c r="AX12" s="16">
        <f t="shared" si="3"/>
        <v>6039.3518518518522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56">
        <v>90</v>
      </c>
      <c r="BL12" s="12">
        <v>136</v>
      </c>
      <c r="BM12" s="16">
        <f t="shared" si="4"/>
        <v>1511.1111111111111</v>
      </c>
      <c r="BN12" s="6">
        <v>0</v>
      </c>
      <c r="BO12" s="5">
        <v>0</v>
      </c>
      <c r="BP12" s="16">
        <v>0</v>
      </c>
      <c r="BQ12" s="56">
        <v>18</v>
      </c>
      <c r="BR12" s="12">
        <v>121</v>
      </c>
      <c r="BS12" s="16">
        <f t="shared" si="8"/>
        <v>6722.2222222222226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f t="shared" si="5"/>
        <v>0</v>
      </c>
      <c r="CC12" s="6">
        <v>0</v>
      </c>
      <c r="CD12" s="5">
        <v>0</v>
      </c>
      <c r="CE12" s="16">
        <v>0</v>
      </c>
      <c r="CF12" s="6">
        <v>0</v>
      </c>
      <c r="CG12" s="5">
        <v>0</v>
      </c>
      <c r="CH12" s="16">
        <v>0</v>
      </c>
      <c r="CI12" s="56">
        <v>72</v>
      </c>
      <c r="CJ12" s="12">
        <v>451</v>
      </c>
      <c r="CK12" s="16">
        <f t="shared" ref="CK12:CK17" si="9">CJ12/CI12*1000</f>
        <v>6263.8888888888896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v>0</v>
      </c>
      <c r="CS12" s="5">
        <v>0</v>
      </c>
      <c r="CT12" s="16">
        <v>0</v>
      </c>
      <c r="CU12" s="6">
        <v>0</v>
      </c>
      <c r="CV12" s="5">
        <v>0</v>
      </c>
      <c r="CW12" s="16">
        <v>0</v>
      </c>
      <c r="CX12" s="6">
        <f t="shared" si="6"/>
        <v>882</v>
      </c>
      <c r="CY12" s="14">
        <f t="shared" si="7"/>
        <v>4881</v>
      </c>
    </row>
    <row r="13" spans="1:175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0</v>
      </c>
      <c r="AT13" s="12">
        <v>0</v>
      </c>
      <c r="AU13" s="16">
        <f t="shared" si="2"/>
        <v>0</v>
      </c>
      <c r="AV13" s="56">
        <v>432</v>
      </c>
      <c r="AW13" s="12">
        <v>2689</v>
      </c>
      <c r="AX13" s="16">
        <f t="shared" si="3"/>
        <v>6224.5370370370374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56">
        <v>81</v>
      </c>
      <c r="BL13" s="12">
        <v>117</v>
      </c>
      <c r="BM13" s="16">
        <f t="shared" si="4"/>
        <v>1444.4444444444443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f t="shared" si="5"/>
        <v>0</v>
      </c>
      <c r="CC13" s="6">
        <v>0</v>
      </c>
      <c r="CD13" s="5">
        <v>0</v>
      </c>
      <c r="CE13" s="16">
        <v>0</v>
      </c>
      <c r="CF13" s="6">
        <v>0</v>
      </c>
      <c r="CG13" s="5">
        <v>0</v>
      </c>
      <c r="CH13" s="16">
        <v>0</v>
      </c>
      <c r="CI13" s="56">
        <v>18</v>
      </c>
      <c r="CJ13" s="12">
        <v>109</v>
      </c>
      <c r="CK13" s="16">
        <f t="shared" si="9"/>
        <v>6055.5555555555557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v>0</v>
      </c>
      <c r="CS13" s="5">
        <v>0</v>
      </c>
      <c r="CT13" s="16">
        <v>0</v>
      </c>
      <c r="CU13" s="6">
        <v>0</v>
      </c>
      <c r="CV13" s="5">
        <v>0</v>
      </c>
      <c r="CW13" s="16">
        <v>0</v>
      </c>
      <c r="CX13" s="6">
        <f t="shared" si="6"/>
        <v>693</v>
      </c>
      <c r="CY13" s="14">
        <f t="shared" si="7"/>
        <v>3855</v>
      </c>
    </row>
    <row r="14" spans="1:175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0</v>
      </c>
      <c r="AT14" s="12">
        <v>0</v>
      </c>
      <c r="AU14" s="16">
        <f t="shared" si="2"/>
        <v>0</v>
      </c>
      <c r="AV14" s="56">
        <v>198</v>
      </c>
      <c r="AW14" s="12">
        <v>1194</v>
      </c>
      <c r="AX14" s="16">
        <f t="shared" si="3"/>
        <v>6030.30303030303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56">
        <v>53</v>
      </c>
      <c r="BL14" s="12">
        <v>64</v>
      </c>
      <c r="BM14" s="16">
        <f t="shared" si="4"/>
        <v>1207.5471698113206</v>
      </c>
      <c r="BN14" s="6">
        <v>0</v>
      </c>
      <c r="BO14" s="5">
        <v>0</v>
      </c>
      <c r="BP14" s="16">
        <v>0</v>
      </c>
      <c r="BQ14" s="56">
        <v>36</v>
      </c>
      <c r="BR14" s="12">
        <v>238</v>
      </c>
      <c r="BS14" s="16">
        <f t="shared" si="8"/>
        <v>6611.1111111111104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f t="shared" si="5"/>
        <v>0</v>
      </c>
      <c r="CC14" s="6">
        <v>0</v>
      </c>
      <c r="CD14" s="5">
        <v>0</v>
      </c>
      <c r="CE14" s="16">
        <v>0</v>
      </c>
      <c r="CF14" s="6">
        <v>0</v>
      </c>
      <c r="CG14" s="5">
        <v>0</v>
      </c>
      <c r="CH14" s="16">
        <v>0</v>
      </c>
      <c r="CI14" s="56">
        <v>36</v>
      </c>
      <c r="CJ14" s="12">
        <v>249</v>
      </c>
      <c r="CK14" s="16">
        <f t="shared" si="9"/>
        <v>6916.666666666667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v>0</v>
      </c>
      <c r="CS14" s="5">
        <v>0</v>
      </c>
      <c r="CT14" s="16">
        <v>0</v>
      </c>
      <c r="CU14" s="6">
        <v>0</v>
      </c>
      <c r="CV14" s="5">
        <v>0</v>
      </c>
      <c r="CW14" s="16">
        <v>0</v>
      </c>
      <c r="CX14" s="6">
        <f t="shared" si="6"/>
        <v>575</v>
      </c>
      <c r="CY14" s="14">
        <f t="shared" si="7"/>
        <v>3207</v>
      </c>
    </row>
    <row r="15" spans="1:175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0</v>
      </c>
      <c r="AT15" s="12">
        <v>0</v>
      </c>
      <c r="AU15" s="16">
        <f t="shared" si="2"/>
        <v>0</v>
      </c>
      <c r="AV15" s="56">
        <v>432</v>
      </c>
      <c r="AW15" s="12">
        <v>2822</v>
      </c>
      <c r="AX15" s="16">
        <f t="shared" si="3"/>
        <v>6532.4074074074078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56">
        <v>36</v>
      </c>
      <c r="BR15" s="12">
        <v>217</v>
      </c>
      <c r="BS15" s="16">
        <f t="shared" si="8"/>
        <v>6027.7777777777774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f t="shared" si="5"/>
        <v>0</v>
      </c>
      <c r="CC15" s="6">
        <v>0</v>
      </c>
      <c r="CD15" s="5">
        <v>0</v>
      </c>
      <c r="CE15" s="16">
        <v>0</v>
      </c>
      <c r="CF15" s="6">
        <v>0</v>
      </c>
      <c r="CG15" s="5">
        <v>0</v>
      </c>
      <c r="CH15" s="16">
        <v>0</v>
      </c>
      <c r="CI15" s="56">
        <v>90</v>
      </c>
      <c r="CJ15" s="12">
        <v>1678</v>
      </c>
      <c r="CK15" s="16">
        <f t="shared" si="9"/>
        <v>18644.444444444445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v>0</v>
      </c>
      <c r="CS15" s="5">
        <v>0</v>
      </c>
      <c r="CT15" s="16">
        <v>0</v>
      </c>
      <c r="CU15" s="6">
        <v>0</v>
      </c>
      <c r="CV15" s="5">
        <v>0</v>
      </c>
      <c r="CW15" s="16">
        <v>0</v>
      </c>
      <c r="CX15" s="6">
        <f t="shared" si="6"/>
        <v>766</v>
      </c>
      <c r="CY15" s="14">
        <f t="shared" si="7"/>
        <v>5948</v>
      </c>
    </row>
    <row r="16" spans="1:175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0</v>
      </c>
      <c r="AT16" s="12">
        <v>0</v>
      </c>
      <c r="AU16" s="16">
        <f t="shared" si="2"/>
        <v>0</v>
      </c>
      <c r="AV16" s="56">
        <v>468</v>
      </c>
      <c r="AW16" s="12">
        <v>2840</v>
      </c>
      <c r="AX16" s="16">
        <f t="shared" si="3"/>
        <v>6068.3760683760684</v>
      </c>
      <c r="AY16" s="6">
        <v>0</v>
      </c>
      <c r="AZ16" s="5">
        <v>0</v>
      </c>
      <c r="BA16" s="16">
        <v>0</v>
      </c>
      <c r="BB16" s="56">
        <v>18</v>
      </c>
      <c r="BC16" s="12">
        <v>104</v>
      </c>
      <c r="BD16" s="16">
        <f>BC16/BB16*1000</f>
        <v>5777.7777777777774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56">
        <v>18</v>
      </c>
      <c r="BL16" s="12">
        <v>22</v>
      </c>
      <c r="BM16" s="16">
        <f t="shared" si="4"/>
        <v>1222.2222222222224</v>
      </c>
      <c r="BN16" s="6">
        <v>0</v>
      </c>
      <c r="BO16" s="5">
        <v>0</v>
      </c>
      <c r="BP16" s="16">
        <v>0</v>
      </c>
      <c r="BQ16" s="56">
        <v>36</v>
      </c>
      <c r="BR16" s="12">
        <v>200</v>
      </c>
      <c r="BS16" s="16">
        <f t="shared" si="8"/>
        <v>5555.5555555555557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f t="shared" si="5"/>
        <v>0</v>
      </c>
      <c r="CC16" s="6">
        <v>0</v>
      </c>
      <c r="CD16" s="5">
        <v>0</v>
      </c>
      <c r="CE16" s="16">
        <v>0</v>
      </c>
      <c r="CF16" s="6">
        <v>0</v>
      </c>
      <c r="CG16" s="5">
        <v>0</v>
      </c>
      <c r="CH16" s="16">
        <v>0</v>
      </c>
      <c r="CI16" s="56">
        <v>18</v>
      </c>
      <c r="CJ16" s="12">
        <v>117</v>
      </c>
      <c r="CK16" s="16">
        <f t="shared" si="9"/>
        <v>6500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v>0</v>
      </c>
      <c r="CS16" s="5">
        <v>0</v>
      </c>
      <c r="CT16" s="16">
        <v>0</v>
      </c>
      <c r="CU16" s="6">
        <v>0</v>
      </c>
      <c r="CV16" s="5">
        <v>0</v>
      </c>
      <c r="CW16" s="16">
        <v>0</v>
      </c>
      <c r="CX16" s="6">
        <f t="shared" si="6"/>
        <v>787</v>
      </c>
      <c r="CY16" s="14">
        <f t="shared" si="7"/>
        <v>4551</v>
      </c>
    </row>
    <row r="17" spans="1:171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0</v>
      </c>
      <c r="AT17" s="12">
        <v>0</v>
      </c>
      <c r="AU17" s="16">
        <f t="shared" si="2"/>
        <v>0</v>
      </c>
      <c r="AV17" s="56">
        <v>270</v>
      </c>
      <c r="AW17" s="12">
        <v>1642</v>
      </c>
      <c r="AX17" s="16">
        <f t="shared" si="3"/>
        <v>6081.4814814814818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56">
        <v>73</v>
      </c>
      <c r="BL17" s="12">
        <v>87</v>
      </c>
      <c r="BM17" s="16">
        <f t="shared" si="4"/>
        <v>1191.7808219178082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f t="shared" si="5"/>
        <v>0</v>
      </c>
      <c r="CC17" s="6">
        <v>0</v>
      </c>
      <c r="CD17" s="5">
        <v>0</v>
      </c>
      <c r="CE17" s="16">
        <v>0</v>
      </c>
      <c r="CF17" s="6">
        <v>0</v>
      </c>
      <c r="CG17" s="5">
        <v>0</v>
      </c>
      <c r="CH17" s="16">
        <v>0</v>
      </c>
      <c r="CI17" s="56">
        <v>72</v>
      </c>
      <c r="CJ17" s="12">
        <v>417</v>
      </c>
      <c r="CK17" s="16">
        <f t="shared" si="9"/>
        <v>5791.666666666667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v>0</v>
      </c>
      <c r="CS17" s="5">
        <v>0</v>
      </c>
      <c r="CT17" s="16">
        <v>0</v>
      </c>
      <c r="CU17" s="6">
        <v>0</v>
      </c>
      <c r="CV17" s="5">
        <v>0</v>
      </c>
      <c r="CW17" s="16">
        <v>0</v>
      </c>
      <c r="CX17" s="6">
        <f t="shared" si="6"/>
        <v>673</v>
      </c>
      <c r="CY17" s="14">
        <f t="shared" si="7"/>
        <v>3883</v>
      </c>
    </row>
    <row r="18" spans="1:171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10">SUM(AM6:AM17)</f>
        <v>0</v>
      </c>
      <c r="AN18" s="41">
        <f t="shared" si="10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 t="shared" ref="AS18:AT18" si="11">SUM(AS6:AS17)</f>
        <v>0</v>
      </c>
      <c r="AT18" s="41">
        <f t="shared" si="11"/>
        <v>0</v>
      </c>
      <c r="AU18" s="62"/>
      <c r="AV18" s="42">
        <f>SUM(AV6:AV17)</f>
        <v>2430</v>
      </c>
      <c r="AW18" s="41">
        <f>SUM(AW6:AW17)</f>
        <v>15199</v>
      </c>
      <c r="AX18" s="62"/>
      <c r="AY18" s="42">
        <f>SUM(AY6:AY17)</f>
        <v>0</v>
      </c>
      <c r="AZ18" s="41">
        <f>SUM(AZ6:AZ17)</f>
        <v>0</v>
      </c>
      <c r="BA18" s="62"/>
      <c r="BB18" s="42">
        <f>SUM(BB6:BB17)</f>
        <v>36</v>
      </c>
      <c r="BC18" s="41">
        <f>SUM(BC6:BC17)</f>
        <v>208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0</v>
      </c>
      <c r="BI18" s="41">
        <f>SUM(BI6:BI17)</f>
        <v>0</v>
      </c>
      <c r="BJ18" s="62"/>
      <c r="BK18" s="42">
        <f>SUM(BK6:BK17)</f>
        <v>546</v>
      </c>
      <c r="BL18" s="41">
        <f>SUM(BL6:BL17)</f>
        <v>721</v>
      </c>
      <c r="BM18" s="62"/>
      <c r="BN18" s="42">
        <f>SUM(BN6:BN17)</f>
        <v>0</v>
      </c>
      <c r="BO18" s="41">
        <f>SUM(BO6:BO17)</f>
        <v>0</v>
      </c>
      <c r="BP18" s="62"/>
      <c r="BQ18" s="42">
        <f>SUM(BQ6:BQ17)</f>
        <v>144</v>
      </c>
      <c r="BR18" s="41">
        <f>SUM(BR6:BR17)</f>
        <v>931</v>
      </c>
      <c r="BS18" s="62"/>
      <c r="BT18" s="42">
        <f>SUM(BT6:BT17)</f>
        <v>0</v>
      </c>
      <c r="BU18" s="41">
        <f>SUM(BU6:BU17)</f>
        <v>0</v>
      </c>
      <c r="BV18" s="62"/>
      <c r="BW18" s="42">
        <f>SUM(BW6:BW17)</f>
        <v>36</v>
      </c>
      <c r="BX18" s="41">
        <f>SUM(BX6:BX17)</f>
        <v>350</v>
      </c>
      <c r="BY18" s="62"/>
      <c r="BZ18" s="42">
        <f t="shared" ref="BZ18:CA18" si="12">SUM(BZ6:BZ17)</f>
        <v>0</v>
      </c>
      <c r="CA18" s="41">
        <f t="shared" si="12"/>
        <v>0</v>
      </c>
      <c r="CB18" s="62"/>
      <c r="CC18" s="42">
        <f>SUM(CC6:CC17)</f>
        <v>0</v>
      </c>
      <c r="CD18" s="41">
        <f>SUM(CD6:CD17)</f>
        <v>0</v>
      </c>
      <c r="CE18" s="62"/>
      <c r="CF18" s="42">
        <f>SUM(CF6:CF17)</f>
        <v>0</v>
      </c>
      <c r="CG18" s="41">
        <f>SUM(CG6:CG17)</f>
        <v>0</v>
      </c>
      <c r="CH18" s="62"/>
      <c r="CI18" s="42">
        <f>SUM(CI6:CI17)</f>
        <v>306</v>
      </c>
      <c r="CJ18" s="41">
        <f>SUM(CJ6:CJ17)</f>
        <v>3021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>SUM(CR6:CR17)</f>
        <v>0</v>
      </c>
      <c r="CS18" s="41">
        <f>SUM(CS6:CS17)</f>
        <v>0</v>
      </c>
      <c r="CT18" s="62"/>
      <c r="CU18" s="42">
        <f>SUM(CU6:CU17)</f>
        <v>0</v>
      </c>
      <c r="CV18" s="41">
        <f>SUM(CV6:CV17)</f>
        <v>0</v>
      </c>
      <c r="CW18" s="62"/>
      <c r="CX18" s="42">
        <f t="shared" si="6"/>
        <v>5093</v>
      </c>
      <c r="CY18" s="43">
        <f t="shared" si="7"/>
        <v>29940</v>
      </c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13">AK19/AJ19*1000</f>
        <v>7733.333333333333</v>
      </c>
      <c r="AM19" s="11">
        <v>0</v>
      </c>
      <c r="AN19" s="30">
        <v>0</v>
      </c>
      <c r="AO19" s="53">
        <f t="shared" ref="AO19:AO30" si="14">IF(AM19=0,0,AN19/AM19*1000)</f>
        <v>0</v>
      </c>
      <c r="AP19" s="11">
        <v>0</v>
      </c>
      <c r="AQ19" s="30">
        <v>0</v>
      </c>
      <c r="AR19" s="53">
        <v>0</v>
      </c>
      <c r="AS19" s="57">
        <v>0</v>
      </c>
      <c r="AT19" s="31">
        <v>0</v>
      </c>
      <c r="AU19" s="53">
        <f t="shared" ref="AU19:AU30" si="15">IF(AS19=0,0,AT19/AS19*1000)</f>
        <v>0</v>
      </c>
      <c r="AV19" s="57">
        <v>198</v>
      </c>
      <c r="AW19" s="31">
        <v>1139</v>
      </c>
      <c r="AX19" s="53">
        <f t="shared" ref="AX19:AX30" si="16">AW19/AV19*1000</f>
        <v>5752.5252525252527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57">
        <v>116</v>
      </c>
      <c r="BL19" s="31">
        <v>139</v>
      </c>
      <c r="BM19" s="53">
        <f>BL19/BK19*1000</f>
        <v>1198.2758620689656</v>
      </c>
      <c r="BN19" s="11">
        <v>0</v>
      </c>
      <c r="BO19" s="30">
        <v>0</v>
      </c>
      <c r="BP19" s="53">
        <v>0</v>
      </c>
      <c r="BQ19" s="57">
        <v>180</v>
      </c>
      <c r="BR19" s="31">
        <v>951</v>
      </c>
      <c r="BS19" s="53">
        <f t="shared" ref="BS19:BS29" si="17">BR19/BQ19*1000</f>
        <v>5283.333333333333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f t="shared" ref="CB19:CB30" si="18">IF(BZ19=0,0,CA19/BZ19*1000)</f>
        <v>0</v>
      </c>
      <c r="CC19" s="11">
        <v>0</v>
      </c>
      <c r="CD19" s="30">
        <v>0</v>
      </c>
      <c r="CE19" s="53">
        <v>0</v>
      </c>
      <c r="CF19" s="11">
        <v>0</v>
      </c>
      <c r="CG19" s="30">
        <v>0</v>
      </c>
      <c r="CH19" s="53">
        <v>0</v>
      </c>
      <c r="CI19" s="57">
        <v>126</v>
      </c>
      <c r="CJ19" s="31">
        <v>701</v>
      </c>
      <c r="CK19" s="53">
        <f t="shared" ref="CK19:CK28" si="19">CJ19/CI19*1000</f>
        <v>5563.4920634920636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v>0</v>
      </c>
      <c r="CS19" s="30">
        <v>0</v>
      </c>
      <c r="CT19" s="53">
        <v>0</v>
      </c>
      <c r="CU19" s="11">
        <v>0</v>
      </c>
      <c r="CV19" s="30">
        <v>0</v>
      </c>
      <c r="CW19" s="53">
        <v>0</v>
      </c>
      <c r="CX19" s="11">
        <f>SUM(CU19,CR19,CO19,CL19,CI19,CC19,BW19,BT19,BQ19,BK19,BB19,AV19,AP19,AJ19,AD19,X19,R19,L19,F19,C19)</f>
        <v>680</v>
      </c>
      <c r="CY19" s="15">
        <f>SUM(CV19,CS19,CP19,CM19,CJ19,CD19,BX19,BU19,BR19,BL19,BC19,AW19,AQ19,AK19,AE19,Y19,S19,M19,G19,D19)</f>
        <v>3394</v>
      </c>
    </row>
    <row r="20" spans="1:171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13"/>
        <v>5799.4652406417117</v>
      </c>
      <c r="AM20" s="6">
        <v>0</v>
      </c>
      <c r="AN20" s="5">
        <v>0</v>
      </c>
      <c r="AO20" s="16">
        <f t="shared" si="14"/>
        <v>0</v>
      </c>
      <c r="AP20" s="6">
        <v>0</v>
      </c>
      <c r="AQ20" s="5">
        <v>0</v>
      </c>
      <c r="AR20" s="16">
        <v>0</v>
      </c>
      <c r="AS20" s="56">
        <v>0</v>
      </c>
      <c r="AT20" s="12">
        <v>0</v>
      </c>
      <c r="AU20" s="16">
        <f t="shared" si="15"/>
        <v>0</v>
      </c>
      <c r="AV20" s="56">
        <v>270</v>
      </c>
      <c r="AW20" s="12">
        <v>1323</v>
      </c>
      <c r="AX20" s="16">
        <f t="shared" si="16"/>
        <v>4900</v>
      </c>
      <c r="AY20" s="6">
        <v>0</v>
      </c>
      <c r="AZ20" s="5">
        <v>0</v>
      </c>
      <c r="BA20" s="16">
        <v>0</v>
      </c>
      <c r="BB20" s="56">
        <v>18</v>
      </c>
      <c r="BC20" s="12">
        <v>104</v>
      </c>
      <c r="BD20" s="16">
        <f>BC20/BB20*1000</f>
        <v>5777.7777777777774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56">
        <v>18</v>
      </c>
      <c r="BR20" s="12">
        <v>94</v>
      </c>
      <c r="BS20" s="16">
        <f t="shared" si="17"/>
        <v>5222.2222222222226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f t="shared" si="18"/>
        <v>0</v>
      </c>
      <c r="CC20" s="6">
        <v>0</v>
      </c>
      <c r="CD20" s="5">
        <v>0</v>
      </c>
      <c r="CE20" s="16">
        <v>0</v>
      </c>
      <c r="CF20" s="6">
        <v>0</v>
      </c>
      <c r="CG20" s="5">
        <v>0</v>
      </c>
      <c r="CH20" s="16">
        <v>0</v>
      </c>
      <c r="CI20" s="56">
        <v>18</v>
      </c>
      <c r="CJ20" s="12">
        <v>106</v>
      </c>
      <c r="CK20" s="16">
        <f t="shared" si="19"/>
        <v>5888.8888888888896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v>0</v>
      </c>
      <c r="CS20" s="5">
        <v>0</v>
      </c>
      <c r="CT20" s="16">
        <v>0</v>
      </c>
      <c r="CU20" s="6">
        <v>0</v>
      </c>
      <c r="CV20" s="5">
        <v>0</v>
      </c>
      <c r="CW20" s="16">
        <v>0</v>
      </c>
      <c r="CX20" s="6">
        <f t="shared" ref="CX20:CX51" si="20">SUM(CU20,CR20,CO20,CL20,CI20,CC20,BW20,BT20,BQ20,BK20,BB20,AV20,AP20,AJ20,AD20,X20,R20,L20,F20,C20)</f>
        <v>734</v>
      </c>
      <c r="CY20" s="14">
        <f t="shared" ref="CY20:CY31" si="21">SUM(CV20,CS20,CP20,CM20,CJ20,CD20,BX20,BU20,BR20,BL20,BC20,AW20,AQ20,AK20,AE20,Y20,S20,M20,G20,D20,J20)</f>
        <v>3937</v>
      </c>
    </row>
    <row r="21" spans="1:171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13"/>
        <v>5800</v>
      </c>
      <c r="AM21" s="6">
        <v>0</v>
      </c>
      <c r="AN21" s="5">
        <v>0</v>
      </c>
      <c r="AO21" s="16">
        <f t="shared" si="14"/>
        <v>0</v>
      </c>
      <c r="AP21" s="6">
        <v>0</v>
      </c>
      <c r="AQ21" s="5">
        <v>0</v>
      </c>
      <c r="AR21" s="16">
        <v>0</v>
      </c>
      <c r="AS21" s="56">
        <v>0</v>
      </c>
      <c r="AT21" s="12">
        <v>0</v>
      </c>
      <c r="AU21" s="16">
        <f t="shared" si="15"/>
        <v>0</v>
      </c>
      <c r="AV21" s="56">
        <v>378</v>
      </c>
      <c r="AW21" s="12">
        <v>2449</v>
      </c>
      <c r="AX21" s="16">
        <f t="shared" si="16"/>
        <v>6478.8359788359785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56">
        <v>28</v>
      </c>
      <c r="BL21" s="12">
        <v>105</v>
      </c>
      <c r="BM21" s="16">
        <f>BL21/BK21*1000</f>
        <v>3750</v>
      </c>
      <c r="BN21" s="6">
        <v>0</v>
      </c>
      <c r="BO21" s="5">
        <v>0</v>
      </c>
      <c r="BP21" s="16">
        <v>0</v>
      </c>
      <c r="BQ21" s="56">
        <v>126</v>
      </c>
      <c r="BR21" s="12">
        <v>627</v>
      </c>
      <c r="BS21" s="16">
        <f t="shared" si="17"/>
        <v>4976.1904761904761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f t="shared" si="18"/>
        <v>0</v>
      </c>
      <c r="CC21" s="6">
        <v>0</v>
      </c>
      <c r="CD21" s="5">
        <v>0</v>
      </c>
      <c r="CE21" s="16">
        <v>0</v>
      </c>
      <c r="CF21" s="6">
        <v>0</v>
      </c>
      <c r="CG21" s="5">
        <v>0</v>
      </c>
      <c r="CH21" s="16">
        <v>0</v>
      </c>
      <c r="CI21" s="56">
        <v>36</v>
      </c>
      <c r="CJ21" s="12">
        <v>192</v>
      </c>
      <c r="CK21" s="16">
        <f t="shared" si="19"/>
        <v>5333.333333333333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v>0</v>
      </c>
      <c r="CS21" s="5">
        <v>0</v>
      </c>
      <c r="CT21" s="16">
        <v>0</v>
      </c>
      <c r="CU21" s="6">
        <v>0</v>
      </c>
      <c r="CV21" s="5">
        <v>0</v>
      </c>
      <c r="CW21" s="16">
        <v>0</v>
      </c>
      <c r="CX21" s="6">
        <f t="shared" si="20"/>
        <v>1316</v>
      </c>
      <c r="CY21" s="14">
        <f t="shared" si="21"/>
        <v>7695</v>
      </c>
    </row>
    <row r="22" spans="1:171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13"/>
        <v>5797.101449275362</v>
      </c>
      <c r="AM22" s="6">
        <v>0</v>
      </c>
      <c r="AN22" s="5">
        <v>0</v>
      </c>
      <c r="AO22" s="16">
        <f t="shared" si="14"/>
        <v>0</v>
      </c>
      <c r="AP22" s="6">
        <v>0</v>
      </c>
      <c r="AQ22" s="5">
        <v>0</v>
      </c>
      <c r="AR22" s="16">
        <v>0</v>
      </c>
      <c r="AS22" s="56">
        <v>0</v>
      </c>
      <c r="AT22" s="12">
        <v>0</v>
      </c>
      <c r="AU22" s="16">
        <f t="shared" si="15"/>
        <v>0</v>
      </c>
      <c r="AV22" s="56">
        <v>234</v>
      </c>
      <c r="AW22" s="12">
        <v>1409</v>
      </c>
      <c r="AX22" s="16">
        <f t="shared" si="16"/>
        <v>6021.3675213675215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56">
        <v>28</v>
      </c>
      <c r="BL22" s="12">
        <v>105</v>
      </c>
      <c r="BM22" s="16">
        <f>BL22/BK22*1000</f>
        <v>3750</v>
      </c>
      <c r="BN22" s="6">
        <v>0</v>
      </c>
      <c r="BO22" s="5">
        <v>0</v>
      </c>
      <c r="BP22" s="16">
        <v>0</v>
      </c>
      <c r="BQ22" s="56">
        <v>192</v>
      </c>
      <c r="BR22" s="12">
        <v>1129</v>
      </c>
      <c r="BS22" s="16">
        <f t="shared" si="17"/>
        <v>5880.208333333333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f t="shared" si="18"/>
        <v>0</v>
      </c>
      <c r="CC22" s="6">
        <v>0</v>
      </c>
      <c r="CD22" s="5">
        <v>0</v>
      </c>
      <c r="CE22" s="16">
        <v>0</v>
      </c>
      <c r="CF22" s="6">
        <v>0</v>
      </c>
      <c r="CG22" s="5">
        <v>0</v>
      </c>
      <c r="CH22" s="16">
        <v>0</v>
      </c>
      <c r="CI22" s="56">
        <v>36</v>
      </c>
      <c r="CJ22" s="12">
        <v>227</v>
      </c>
      <c r="CK22" s="16">
        <f t="shared" si="19"/>
        <v>6305.5555555555557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v>0</v>
      </c>
      <c r="CS22" s="5">
        <v>0</v>
      </c>
      <c r="CT22" s="16">
        <v>0</v>
      </c>
      <c r="CU22" s="6">
        <v>0</v>
      </c>
      <c r="CV22" s="5">
        <v>0</v>
      </c>
      <c r="CW22" s="16">
        <v>0</v>
      </c>
      <c r="CX22" s="6">
        <f t="shared" si="20"/>
        <v>628</v>
      </c>
      <c r="CY22" s="14">
        <f t="shared" si="21"/>
        <v>3670</v>
      </c>
    </row>
    <row r="23" spans="1:171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13"/>
        <v>5805.5555555555557</v>
      </c>
      <c r="AM23" s="6">
        <v>0</v>
      </c>
      <c r="AN23" s="5">
        <v>0</v>
      </c>
      <c r="AO23" s="16">
        <f t="shared" si="14"/>
        <v>0</v>
      </c>
      <c r="AP23" s="6">
        <v>0</v>
      </c>
      <c r="AQ23" s="5">
        <v>0</v>
      </c>
      <c r="AR23" s="16">
        <v>0</v>
      </c>
      <c r="AS23" s="56">
        <v>0</v>
      </c>
      <c r="AT23" s="12">
        <v>0</v>
      </c>
      <c r="AU23" s="16">
        <f t="shared" si="15"/>
        <v>0</v>
      </c>
      <c r="AV23" s="56">
        <v>216</v>
      </c>
      <c r="AW23" s="12">
        <v>1396</v>
      </c>
      <c r="AX23" s="16">
        <f t="shared" si="16"/>
        <v>6462.9629629629626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f t="shared" si="18"/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v>0</v>
      </c>
      <c r="CS23" s="5">
        <v>0</v>
      </c>
      <c r="CT23" s="16">
        <v>0</v>
      </c>
      <c r="CU23" s="6">
        <v>0</v>
      </c>
      <c r="CV23" s="5">
        <v>0</v>
      </c>
      <c r="CW23" s="16">
        <v>0</v>
      </c>
      <c r="CX23" s="6">
        <f t="shared" si="20"/>
        <v>252</v>
      </c>
      <c r="CY23" s="14">
        <f t="shared" si="21"/>
        <v>1605</v>
      </c>
    </row>
    <row r="24" spans="1:171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13"/>
        <v>5777.7777777777774</v>
      </c>
      <c r="AM24" s="6">
        <v>0</v>
      </c>
      <c r="AN24" s="5">
        <v>0</v>
      </c>
      <c r="AO24" s="16">
        <f t="shared" si="14"/>
        <v>0</v>
      </c>
      <c r="AP24" s="6">
        <v>0</v>
      </c>
      <c r="AQ24" s="5">
        <v>0</v>
      </c>
      <c r="AR24" s="16">
        <v>0</v>
      </c>
      <c r="AS24" s="56">
        <v>0</v>
      </c>
      <c r="AT24" s="12">
        <v>0</v>
      </c>
      <c r="AU24" s="16">
        <f t="shared" si="15"/>
        <v>0</v>
      </c>
      <c r="AV24" s="56">
        <v>252</v>
      </c>
      <c r="AW24" s="12">
        <v>1654</v>
      </c>
      <c r="AX24" s="16">
        <f t="shared" si="16"/>
        <v>6563.4920634920636</v>
      </c>
      <c r="AY24" s="6">
        <v>0</v>
      </c>
      <c r="AZ24" s="5">
        <v>0</v>
      </c>
      <c r="BA24" s="16">
        <v>0</v>
      </c>
      <c r="BB24" s="56">
        <v>18</v>
      </c>
      <c r="BC24" s="12">
        <v>104</v>
      </c>
      <c r="BD24" s="16">
        <f>BC24/BB24*1000</f>
        <v>5777.7777777777774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56">
        <v>56</v>
      </c>
      <c r="BR24" s="12">
        <v>587</v>
      </c>
      <c r="BS24" s="16">
        <f t="shared" si="17"/>
        <v>10482.142857142857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f t="shared" si="18"/>
        <v>0</v>
      </c>
      <c r="CC24" s="6">
        <v>0</v>
      </c>
      <c r="CD24" s="5">
        <v>0</v>
      </c>
      <c r="CE24" s="16">
        <v>0</v>
      </c>
      <c r="CF24" s="6">
        <v>0</v>
      </c>
      <c r="CG24" s="5">
        <v>0</v>
      </c>
      <c r="CH24" s="16">
        <v>0</v>
      </c>
      <c r="CI24" s="56">
        <v>54</v>
      </c>
      <c r="CJ24" s="12">
        <v>285</v>
      </c>
      <c r="CK24" s="16">
        <f t="shared" si="19"/>
        <v>5277.7777777777774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v>0</v>
      </c>
      <c r="CS24" s="5">
        <v>0</v>
      </c>
      <c r="CT24" s="16">
        <v>0</v>
      </c>
      <c r="CU24" s="6">
        <v>0</v>
      </c>
      <c r="CV24" s="5">
        <v>0</v>
      </c>
      <c r="CW24" s="16">
        <v>0</v>
      </c>
      <c r="CX24" s="6">
        <f t="shared" si="20"/>
        <v>398</v>
      </c>
      <c r="CY24" s="14">
        <f t="shared" si="21"/>
        <v>2734</v>
      </c>
    </row>
    <row r="25" spans="1:171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13"/>
        <v>6237.0370370370374</v>
      </c>
      <c r="AM25" s="6">
        <v>0</v>
      </c>
      <c r="AN25" s="5">
        <v>0</v>
      </c>
      <c r="AO25" s="16">
        <f t="shared" si="14"/>
        <v>0</v>
      </c>
      <c r="AP25" s="6">
        <v>0</v>
      </c>
      <c r="AQ25" s="5">
        <v>0</v>
      </c>
      <c r="AR25" s="16">
        <v>0</v>
      </c>
      <c r="AS25" s="56">
        <v>0</v>
      </c>
      <c r="AT25" s="12">
        <v>0</v>
      </c>
      <c r="AU25" s="16">
        <f t="shared" si="15"/>
        <v>0</v>
      </c>
      <c r="AV25" s="56">
        <v>396</v>
      </c>
      <c r="AW25" s="12">
        <v>2643</v>
      </c>
      <c r="AX25" s="16">
        <f t="shared" si="16"/>
        <v>6674.242424242424</v>
      </c>
      <c r="AY25" s="6">
        <v>0</v>
      </c>
      <c r="AZ25" s="5">
        <v>0</v>
      </c>
      <c r="BA25" s="16">
        <v>0</v>
      </c>
      <c r="BB25" s="56">
        <v>18</v>
      </c>
      <c r="BC25" s="12">
        <v>113</v>
      </c>
      <c r="BD25" s="16">
        <f>BC25/BB25*1000</f>
        <v>6277.7777777777774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56">
        <v>108</v>
      </c>
      <c r="BR25" s="12">
        <v>657</v>
      </c>
      <c r="BS25" s="16">
        <f t="shared" si="17"/>
        <v>6083.333333333333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f t="shared" si="18"/>
        <v>0</v>
      </c>
      <c r="CC25" s="6">
        <v>0</v>
      </c>
      <c r="CD25" s="5">
        <v>0</v>
      </c>
      <c r="CE25" s="16">
        <v>0</v>
      </c>
      <c r="CF25" s="6">
        <v>0</v>
      </c>
      <c r="CG25" s="5">
        <v>0</v>
      </c>
      <c r="CH25" s="16">
        <v>0</v>
      </c>
      <c r="CI25" s="56">
        <v>72</v>
      </c>
      <c r="CJ25" s="12">
        <v>468</v>
      </c>
      <c r="CK25" s="16">
        <f t="shared" si="19"/>
        <v>6500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v>0</v>
      </c>
      <c r="CS25" s="5">
        <v>0</v>
      </c>
      <c r="CT25" s="16">
        <v>0</v>
      </c>
      <c r="CU25" s="6">
        <v>0</v>
      </c>
      <c r="CV25" s="5">
        <v>0</v>
      </c>
      <c r="CW25" s="16">
        <v>0</v>
      </c>
      <c r="CX25" s="6">
        <f t="shared" si="20"/>
        <v>894</v>
      </c>
      <c r="CY25" s="14">
        <f t="shared" si="21"/>
        <v>5614</v>
      </c>
    </row>
    <row r="26" spans="1:171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13"/>
        <v>6212.418300653595</v>
      </c>
      <c r="AM26" s="6">
        <v>0</v>
      </c>
      <c r="AN26" s="5">
        <v>0</v>
      </c>
      <c r="AO26" s="16">
        <f t="shared" si="14"/>
        <v>0</v>
      </c>
      <c r="AP26" s="6">
        <v>0</v>
      </c>
      <c r="AQ26" s="5">
        <v>0</v>
      </c>
      <c r="AR26" s="16">
        <v>0</v>
      </c>
      <c r="AS26" s="56">
        <v>0</v>
      </c>
      <c r="AT26" s="12">
        <v>0</v>
      </c>
      <c r="AU26" s="16">
        <f t="shared" si="15"/>
        <v>0</v>
      </c>
      <c r="AV26" s="56">
        <v>432</v>
      </c>
      <c r="AW26" s="12">
        <v>2811</v>
      </c>
      <c r="AX26" s="16">
        <f t="shared" si="16"/>
        <v>6506.9444444444443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56">
        <v>36</v>
      </c>
      <c r="BR26" s="12">
        <v>234</v>
      </c>
      <c r="BS26" s="16">
        <f t="shared" si="17"/>
        <v>6500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f t="shared" si="18"/>
        <v>0</v>
      </c>
      <c r="CC26" s="6">
        <v>0</v>
      </c>
      <c r="CD26" s="5">
        <v>0</v>
      </c>
      <c r="CE26" s="16">
        <v>0</v>
      </c>
      <c r="CF26" s="6">
        <v>0</v>
      </c>
      <c r="CG26" s="5">
        <v>0</v>
      </c>
      <c r="CH26" s="16">
        <v>0</v>
      </c>
      <c r="CI26" s="56">
        <v>36</v>
      </c>
      <c r="CJ26" s="12">
        <v>247</v>
      </c>
      <c r="CK26" s="16">
        <f t="shared" si="19"/>
        <v>6861.1111111111104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v>0</v>
      </c>
      <c r="CS26" s="5">
        <v>0</v>
      </c>
      <c r="CT26" s="16">
        <v>0</v>
      </c>
      <c r="CU26" s="6">
        <v>0</v>
      </c>
      <c r="CV26" s="5">
        <v>0</v>
      </c>
      <c r="CW26" s="16">
        <v>0</v>
      </c>
      <c r="CX26" s="6">
        <f t="shared" si="20"/>
        <v>810</v>
      </c>
      <c r="CY26" s="14">
        <f t="shared" si="21"/>
        <v>5193</v>
      </c>
    </row>
    <row r="27" spans="1:171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13"/>
        <v>6205.035971223022</v>
      </c>
      <c r="AM27" s="6">
        <v>0</v>
      </c>
      <c r="AN27" s="5">
        <v>0</v>
      </c>
      <c r="AO27" s="16">
        <f t="shared" si="14"/>
        <v>0</v>
      </c>
      <c r="AP27" s="6">
        <v>0</v>
      </c>
      <c r="AQ27" s="5">
        <v>0</v>
      </c>
      <c r="AR27" s="16">
        <v>0</v>
      </c>
      <c r="AS27" s="56">
        <v>0</v>
      </c>
      <c r="AT27" s="12">
        <v>0</v>
      </c>
      <c r="AU27" s="16">
        <f t="shared" si="15"/>
        <v>0</v>
      </c>
      <c r="AV27" s="56">
        <v>252</v>
      </c>
      <c r="AW27" s="12">
        <v>1644</v>
      </c>
      <c r="AX27" s="16">
        <f t="shared" si="16"/>
        <v>6523.8095238095239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56">
        <v>58</v>
      </c>
      <c r="BR27" s="12">
        <v>617</v>
      </c>
      <c r="BS27" s="16">
        <f t="shared" si="17"/>
        <v>10637.931034482757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f t="shared" si="18"/>
        <v>0</v>
      </c>
      <c r="CC27" s="6">
        <v>0</v>
      </c>
      <c r="CD27" s="5">
        <v>0</v>
      </c>
      <c r="CE27" s="16">
        <v>0</v>
      </c>
      <c r="CF27" s="6">
        <v>0</v>
      </c>
      <c r="CG27" s="5">
        <v>0</v>
      </c>
      <c r="CH27" s="16">
        <v>0</v>
      </c>
      <c r="CI27" s="56">
        <v>72</v>
      </c>
      <c r="CJ27" s="12">
        <v>370</v>
      </c>
      <c r="CK27" s="16">
        <f t="shared" si="19"/>
        <v>5138.8888888888896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v>0</v>
      </c>
      <c r="CS27" s="5">
        <v>0</v>
      </c>
      <c r="CT27" s="16">
        <v>0</v>
      </c>
      <c r="CU27" s="6">
        <v>0</v>
      </c>
      <c r="CV27" s="5">
        <v>0</v>
      </c>
      <c r="CW27" s="16">
        <v>0</v>
      </c>
      <c r="CX27" s="6">
        <f t="shared" si="20"/>
        <v>678</v>
      </c>
      <c r="CY27" s="14">
        <f t="shared" si="21"/>
        <v>4460</v>
      </c>
    </row>
    <row r="28" spans="1:171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13"/>
        <v>6016.7597765363134</v>
      </c>
      <c r="AM28" s="6">
        <v>0</v>
      </c>
      <c r="AN28" s="5">
        <v>0</v>
      </c>
      <c r="AO28" s="16">
        <f t="shared" si="14"/>
        <v>0</v>
      </c>
      <c r="AP28" s="6">
        <v>0</v>
      </c>
      <c r="AQ28" s="5">
        <v>0</v>
      </c>
      <c r="AR28" s="16">
        <v>0</v>
      </c>
      <c r="AS28" s="56">
        <v>0</v>
      </c>
      <c r="AT28" s="12">
        <v>0</v>
      </c>
      <c r="AU28" s="16">
        <f t="shared" si="15"/>
        <v>0</v>
      </c>
      <c r="AV28" s="56">
        <v>198</v>
      </c>
      <c r="AW28" s="12">
        <v>1273</v>
      </c>
      <c r="AX28" s="16">
        <f t="shared" si="16"/>
        <v>6429.2929292929293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f t="shared" si="18"/>
        <v>0</v>
      </c>
      <c r="CC28" s="6">
        <v>0</v>
      </c>
      <c r="CD28" s="5">
        <v>0</v>
      </c>
      <c r="CE28" s="16">
        <v>0</v>
      </c>
      <c r="CF28" s="6">
        <v>0</v>
      </c>
      <c r="CG28" s="5">
        <v>0</v>
      </c>
      <c r="CH28" s="16">
        <v>0</v>
      </c>
      <c r="CI28" s="56">
        <v>54</v>
      </c>
      <c r="CJ28" s="12">
        <v>381</v>
      </c>
      <c r="CK28" s="16">
        <f t="shared" si="19"/>
        <v>7055.5555555555557</v>
      </c>
      <c r="CL28" s="6">
        <v>0</v>
      </c>
      <c r="CM28" s="5">
        <v>0</v>
      </c>
      <c r="CN28" s="16">
        <v>0</v>
      </c>
      <c r="CO28" s="6">
        <v>0</v>
      </c>
      <c r="CP28" s="5">
        <v>1</v>
      </c>
      <c r="CQ28" s="16">
        <v>0</v>
      </c>
      <c r="CR28" s="6">
        <v>0</v>
      </c>
      <c r="CS28" s="5">
        <v>0</v>
      </c>
      <c r="CT28" s="16">
        <v>0</v>
      </c>
      <c r="CU28" s="6">
        <v>0</v>
      </c>
      <c r="CV28" s="5">
        <v>0</v>
      </c>
      <c r="CW28" s="16">
        <v>0</v>
      </c>
      <c r="CX28" s="6">
        <f t="shared" si="20"/>
        <v>628</v>
      </c>
      <c r="CY28" s="14">
        <f t="shared" si="21"/>
        <v>3912</v>
      </c>
    </row>
    <row r="29" spans="1:171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13"/>
        <v>6010.3092783505153</v>
      </c>
      <c r="AM29" s="6">
        <v>0</v>
      </c>
      <c r="AN29" s="5">
        <v>0</v>
      </c>
      <c r="AO29" s="16">
        <f t="shared" si="14"/>
        <v>0</v>
      </c>
      <c r="AP29" s="6">
        <v>0</v>
      </c>
      <c r="AQ29" s="5">
        <v>0</v>
      </c>
      <c r="AR29" s="16">
        <v>0</v>
      </c>
      <c r="AS29" s="56">
        <v>0</v>
      </c>
      <c r="AT29" s="12">
        <v>0</v>
      </c>
      <c r="AU29" s="16">
        <f t="shared" si="15"/>
        <v>0</v>
      </c>
      <c r="AV29" s="56">
        <v>432</v>
      </c>
      <c r="AW29" s="12">
        <v>2724</v>
      </c>
      <c r="AX29" s="16">
        <f t="shared" si="16"/>
        <v>6305.5555555555557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56">
        <v>54</v>
      </c>
      <c r="BR29" s="12">
        <v>365</v>
      </c>
      <c r="BS29" s="16">
        <f t="shared" si="17"/>
        <v>6759.2592592592591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f t="shared" si="18"/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v>0</v>
      </c>
      <c r="CS29" s="5">
        <v>0</v>
      </c>
      <c r="CT29" s="16">
        <v>0</v>
      </c>
      <c r="CU29" s="6">
        <v>0</v>
      </c>
      <c r="CV29" s="5">
        <v>0</v>
      </c>
      <c r="CW29" s="16">
        <v>0</v>
      </c>
      <c r="CX29" s="6">
        <f t="shared" si="20"/>
        <v>698</v>
      </c>
      <c r="CY29" s="14">
        <f t="shared" si="21"/>
        <v>4359</v>
      </c>
    </row>
    <row r="30" spans="1:171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13"/>
        <v>5991.8699186991871</v>
      </c>
      <c r="AM30" s="6">
        <v>0</v>
      </c>
      <c r="AN30" s="5">
        <v>0</v>
      </c>
      <c r="AO30" s="16">
        <f t="shared" si="14"/>
        <v>0</v>
      </c>
      <c r="AP30" s="6">
        <v>0</v>
      </c>
      <c r="AQ30" s="5">
        <v>0</v>
      </c>
      <c r="AR30" s="16">
        <v>0</v>
      </c>
      <c r="AS30" s="56">
        <v>0</v>
      </c>
      <c r="AT30" s="12">
        <v>0</v>
      </c>
      <c r="AU30" s="16">
        <f t="shared" si="15"/>
        <v>0</v>
      </c>
      <c r="AV30" s="56">
        <v>324</v>
      </c>
      <c r="AW30" s="12">
        <v>2160</v>
      </c>
      <c r="AX30" s="16">
        <f t="shared" si="16"/>
        <v>6666.666666666667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f t="shared" si="18"/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v>0</v>
      </c>
      <c r="CS30" s="5">
        <v>0</v>
      </c>
      <c r="CT30" s="16">
        <v>0</v>
      </c>
      <c r="CU30" s="6">
        <v>0</v>
      </c>
      <c r="CV30" s="5">
        <v>0</v>
      </c>
      <c r="CW30" s="16">
        <v>0</v>
      </c>
      <c r="CX30" s="6">
        <f t="shared" si="20"/>
        <v>570</v>
      </c>
      <c r="CY30" s="14">
        <f t="shared" si="21"/>
        <v>3634</v>
      </c>
    </row>
    <row r="31" spans="1:171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22">SUM(AM19:AM30)</f>
        <v>0</v>
      </c>
      <c r="AN31" s="41">
        <f t="shared" si="22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 t="shared" ref="AS31:AT31" si="23">SUM(AS19:AS30)</f>
        <v>0</v>
      </c>
      <c r="AT31" s="41">
        <f t="shared" si="23"/>
        <v>0</v>
      </c>
      <c r="AU31" s="62"/>
      <c r="AV31" s="42">
        <f>SUM(AV19:AV30)</f>
        <v>3582</v>
      </c>
      <c r="AW31" s="41">
        <f>SUM(AW19:AW30)</f>
        <v>22625</v>
      </c>
      <c r="AX31" s="62"/>
      <c r="AY31" s="42">
        <f>SUM(AY19:AY30)</f>
        <v>0</v>
      </c>
      <c r="AZ31" s="41">
        <f>SUM(AZ19:AZ30)</f>
        <v>0</v>
      </c>
      <c r="BA31" s="62"/>
      <c r="BB31" s="42">
        <f>SUM(BB19:BB30)</f>
        <v>54</v>
      </c>
      <c r="BC31" s="41">
        <f>SUM(BC19:BC30)</f>
        <v>321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0</v>
      </c>
      <c r="BI31" s="41">
        <f>SUM(BI19:BI30)</f>
        <v>0</v>
      </c>
      <c r="BJ31" s="62"/>
      <c r="BK31" s="42">
        <f>SUM(BK19:BK30)</f>
        <v>172</v>
      </c>
      <c r="BL31" s="41">
        <f>SUM(BL19:BL30)</f>
        <v>349</v>
      </c>
      <c r="BM31" s="62"/>
      <c r="BN31" s="42">
        <f>SUM(BN19:BN30)</f>
        <v>0</v>
      </c>
      <c r="BO31" s="41">
        <f>SUM(BO19:BO30)</f>
        <v>0</v>
      </c>
      <c r="BP31" s="62"/>
      <c r="BQ31" s="42">
        <f>SUM(BQ19:BQ30)</f>
        <v>828</v>
      </c>
      <c r="BR31" s="41">
        <f>SUM(BR19:BR30)</f>
        <v>5261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 t="shared" ref="BZ31:CA31" si="24">SUM(BZ19:BZ30)</f>
        <v>0</v>
      </c>
      <c r="CA31" s="41">
        <f t="shared" si="24"/>
        <v>0</v>
      </c>
      <c r="CB31" s="62"/>
      <c r="CC31" s="42">
        <f>SUM(CC19:CC30)</f>
        <v>0</v>
      </c>
      <c r="CD31" s="41">
        <f>SUM(CD19:CD30)</f>
        <v>0</v>
      </c>
      <c r="CE31" s="62"/>
      <c r="CF31" s="42">
        <f>SUM(CF19:CF30)</f>
        <v>0</v>
      </c>
      <c r="CG31" s="41">
        <f>SUM(CG19:CG30)</f>
        <v>0</v>
      </c>
      <c r="CH31" s="62"/>
      <c r="CI31" s="42">
        <f>SUM(CI19:CI30)</f>
        <v>504</v>
      </c>
      <c r="CJ31" s="41">
        <f>SUM(CJ19:CJ30)</f>
        <v>2977</v>
      </c>
      <c r="CK31" s="62"/>
      <c r="CL31" s="42">
        <f>SUM(CL19:CL30)</f>
        <v>0</v>
      </c>
      <c r="CM31" s="41">
        <f>SUM(CM19:CM30)</f>
        <v>0</v>
      </c>
      <c r="CN31" s="62"/>
      <c r="CO31" s="42">
        <f>SUM(CO19:CO30)</f>
        <v>0</v>
      </c>
      <c r="CP31" s="41">
        <f>SUM(CP19:CP30)</f>
        <v>1</v>
      </c>
      <c r="CQ31" s="62"/>
      <c r="CR31" s="42">
        <f>SUM(CR19:CR30)</f>
        <v>0</v>
      </c>
      <c r="CS31" s="41">
        <f>SUM(CS19:CS30)</f>
        <v>0</v>
      </c>
      <c r="CT31" s="62"/>
      <c r="CU31" s="42">
        <f>SUM(CU19:CU30)</f>
        <v>0</v>
      </c>
      <c r="CV31" s="41">
        <f>SUM(CV19:CV30)</f>
        <v>0</v>
      </c>
      <c r="CW31" s="62"/>
      <c r="CX31" s="42">
        <f t="shared" si="20"/>
        <v>8286</v>
      </c>
      <c r="CY31" s="43">
        <f t="shared" si="21"/>
        <v>50207</v>
      </c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25">AK32/AJ32*1000</f>
        <v>1090.9090909090908</v>
      </c>
      <c r="AM32" s="6">
        <v>0</v>
      </c>
      <c r="AN32" s="5">
        <v>0</v>
      </c>
      <c r="AO32" s="16">
        <f t="shared" ref="AO32:AO43" si="26">IF(AM32=0,0,AN32/AM32*1000)</f>
        <v>0</v>
      </c>
      <c r="AP32" s="6">
        <v>0</v>
      </c>
      <c r="AQ32" s="5">
        <v>0</v>
      </c>
      <c r="AR32" s="16">
        <v>0</v>
      </c>
      <c r="AS32" s="56">
        <v>0</v>
      </c>
      <c r="AT32" s="12">
        <v>0</v>
      </c>
      <c r="AU32" s="16">
        <f t="shared" ref="AU32:AU43" si="27">IF(AS32=0,0,AT32/AS32*1000)</f>
        <v>0</v>
      </c>
      <c r="AV32" s="56">
        <v>90</v>
      </c>
      <c r="AW32" s="12">
        <v>555</v>
      </c>
      <c r="AX32" s="16">
        <f t="shared" ref="AX32:AX43" si="28">AW32/AV32*1000</f>
        <v>6166.666666666667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1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f t="shared" ref="CB32:CB43" si="29">IF(BZ32=0,0,CA32/BZ32*1000)</f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v>0</v>
      </c>
      <c r="CS32" s="5">
        <v>0</v>
      </c>
      <c r="CT32" s="16">
        <v>0</v>
      </c>
      <c r="CU32" s="6">
        <v>0</v>
      </c>
      <c r="CV32" s="5">
        <v>0</v>
      </c>
      <c r="CW32" s="16">
        <v>0</v>
      </c>
      <c r="CX32" s="6">
        <f t="shared" si="20"/>
        <v>526</v>
      </c>
      <c r="CY32" s="14">
        <f t="shared" ref="CY32:CY63" si="30">SUM(CV32,CS32,CP32,CM32,CJ32,CD32,BX32,BU32,BR32,BL32,BC32,AW32,AQ32,AK32,AE32,Y32,S32,M32,G32,D32)</f>
        <v>1116</v>
      </c>
    </row>
    <row r="33" spans="1:171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25"/>
        <v>5966.666666666667</v>
      </c>
      <c r="AM33" s="6">
        <v>0</v>
      </c>
      <c r="AN33" s="5">
        <v>0</v>
      </c>
      <c r="AO33" s="16">
        <f t="shared" si="26"/>
        <v>0</v>
      </c>
      <c r="AP33" s="6">
        <v>0</v>
      </c>
      <c r="AQ33" s="5">
        <v>0</v>
      </c>
      <c r="AR33" s="16">
        <v>0</v>
      </c>
      <c r="AS33" s="56">
        <v>0</v>
      </c>
      <c r="AT33" s="12">
        <v>0</v>
      </c>
      <c r="AU33" s="16">
        <f t="shared" si="27"/>
        <v>0</v>
      </c>
      <c r="AV33" s="56">
        <v>18</v>
      </c>
      <c r="AW33" s="12">
        <v>106</v>
      </c>
      <c r="AX33" s="16">
        <f t="shared" si="28"/>
        <v>5888.8888888888896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f t="shared" si="29"/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v>0</v>
      </c>
      <c r="CS33" s="5">
        <v>0</v>
      </c>
      <c r="CT33" s="16">
        <v>0</v>
      </c>
      <c r="CU33" s="6">
        <v>0</v>
      </c>
      <c r="CV33" s="5">
        <v>0</v>
      </c>
      <c r="CW33" s="16">
        <v>0</v>
      </c>
      <c r="CX33" s="6">
        <f t="shared" si="20"/>
        <v>138</v>
      </c>
      <c r="CY33" s="14">
        <f t="shared" si="30"/>
        <v>822</v>
      </c>
    </row>
    <row r="34" spans="1:171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26"/>
        <v>0</v>
      </c>
      <c r="AP34" s="6">
        <v>0</v>
      </c>
      <c r="AQ34" s="5">
        <v>0</v>
      </c>
      <c r="AR34" s="16">
        <v>0</v>
      </c>
      <c r="AS34" s="56">
        <v>0</v>
      </c>
      <c r="AT34" s="12">
        <v>0</v>
      </c>
      <c r="AU34" s="16">
        <f t="shared" si="27"/>
        <v>0</v>
      </c>
      <c r="AV34" s="56">
        <v>18</v>
      </c>
      <c r="AW34" s="12">
        <v>110</v>
      </c>
      <c r="AX34" s="16">
        <f t="shared" si="28"/>
        <v>6111.1111111111104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56">
        <v>1</v>
      </c>
      <c r="BL34" s="12">
        <v>2</v>
      </c>
      <c r="BM34" s="16">
        <f>BL34/BK34*1000</f>
        <v>2000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f t="shared" si="29"/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v>0</v>
      </c>
      <c r="CS34" s="5">
        <v>0</v>
      </c>
      <c r="CT34" s="16">
        <v>0</v>
      </c>
      <c r="CU34" s="6">
        <v>0</v>
      </c>
      <c r="CV34" s="5">
        <v>0</v>
      </c>
      <c r="CW34" s="16">
        <v>0</v>
      </c>
      <c r="CX34" s="6">
        <f t="shared" si="20"/>
        <v>37</v>
      </c>
      <c r="CY34" s="14">
        <f t="shared" si="30"/>
        <v>216</v>
      </c>
    </row>
    <row r="35" spans="1:171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26"/>
        <v>0</v>
      </c>
      <c r="AP35" s="6">
        <v>0</v>
      </c>
      <c r="AQ35" s="5">
        <v>0</v>
      </c>
      <c r="AR35" s="16">
        <v>0</v>
      </c>
      <c r="AS35" s="56">
        <v>0</v>
      </c>
      <c r="AT35" s="12">
        <v>0</v>
      </c>
      <c r="AU35" s="16">
        <f t="shared" si="27"/>
        <v>0</v>
      </c>
      <c r="AV35" s="56">
        <v>18</v>
      </c>
      <c r="AW35" s="12">
        <v>110</v>
      </c>
      <c r="AX35" s="16">
        <f t="shared" si="28"/>
        <v>6111.1111111111104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f t="shared" si="29"/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6">
        <v>0</v>
      </c>
      <c r="CP35" s="5">
        <v>0</v>
      </c>
      <c r="CQ35" s="16">
        <v>0</v>
      </c>
      <c r="CR35" s="6">
        <v>0</v>
      </c>
      <c r="CS35" s="5">
        <v>0</v>
      </c>
      <c r="CT35" s="16">
        <v>0</v>
      </c>
      <c r="CU35" s="56">
        <v>34</v>
      </c>
      <c r="CV35" s="12">
        <v>78</v>
      </c>
      <c r="CW35" s="16">
        <f>CV35/CU35*1000</f>
        <v>2294.1176470588234</v>
      </c>
      <c r="CX35" s="6">
        <f t="shared" si="20"/>
        <v>52</v>
      </c>
      <c r="CY35" s="14">
        <f t="shared" si="30"/>
        <v>188</v>
      </c>
    </row>
    <row r="36" spans="1:171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26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f t="shared" si="27"/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0</v>
      </c>
      <c r="BJ36" s="16">
        <v>0</v>
      </c>
      <c r="BK36" s="6">
        <v>0</v>
      </c>
      <c r="BL36" s="5">
        <v>5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f t="shared" si="29"/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v>0</v>
      </c>
      <c r="CS36" s="5">
        <v>0</v>
      </c>
      <c r="CT36" s="16">
        <v>0</v>
      </c>
      <c r="CU36" s="6">
        <v>0</v>
      </c>
      <c r="CV36" s="5">
        <v>0</v>
      </c>
      <c r="CW36" s="16">
        <v>0</v>
      </c>
      <c r="CX36" s="6">
        <f t="shared" si="20"/>
        <v>0</v>
      </c>
      <c r="CY36" s="14">
        <f t="shared" si="30"/>
        <v>5</v>
      </c>
    </row>
    <row r="37" spans="1:171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25"/>
        <v>6083.333333333333</v>
      </c>
      <c r="AM37" s="6">
        <v>0</v>
      </c>
      <c r="AN37" s="5">
        <v>0</v>
      </c>
      <c r="AO37" s="16">
        <f t="shared" si="26"/>
        <v>0</v>
      </c>
      <c r="AP37" s="6">
        <v>0</v>
      </c>
      <c r="AQ37" s="5">
        <v>0</v>
      </c>
      <c r="AR37" s="16">
        <v>0</v>
      </c>
      <c r="AS37" s="56">
        <v>0</v>
      </c>
      <c r="AT37" s="12">
        <v>0</v>
      </c>
      <c r="AU37" s="16">
        <f t="shared" si="27"/>
        <v>0</v>
      </c>
      <c r="AV37" s="56">
        <v>162</v>
      </c>
      <c r="AW37" s="12">
        <v>1088</v>
      </c>
      <c r="AX37" s="16">
        <f t="shared" si="28"/>
        <v>6716.049382716049</v>
      </c>
      <c r="AY37" s="6">
        <v>0</v>
      </c>
      <c r="AZ37" s="5">
        <v>0</v>
      </c>
      <c r="BA37" s="16">
        <v>0</v>
      </c>
      <c r="BB37" s="56">
        <v>36</v>
      </c>
      <c r="BC37" s="12">
        <v>219</v>
      </c>
      <c r="BD37" s="16">
        <f>BC37/BB37*1000</f>
        <v>6083.333333333333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f t="shared" si="29"/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v>0</v>
      </c>
      <c r="CS37" s="5">
        <v>0</v>
      </c>
      <c r="CT37" s="16">
        <v>0</v>
      </c>
      <c r="CU37" s="6">
        <v>0</v>
      </c>
      <c r="CV37" s="5">
        <v>0</v>
      </c>
      <c r="CW37" s="16">
        <v>0</v>
      </c>
      <c r="CX37" s="6">
        <f t="shared" si="20"/>
        <v>234</v>
      </c>
      <c r="CY37" s="14">
        <f t="shared" si="30"/>
        <v>1526</v>
      </c>
    </row>
    <row r="38" spans="1:171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25"/>
        <v>5973.6842105263158</v>
      </c>
      <c r="AM38" s="6">
        <v>0</v>
      </c>
      <c r="AN38" s="5">
        <v>0</v>
      </c>
      <c r="AO38" s="16">
        <f t="shared" si="26"/>
        <v>0</v>
      </c>
      <c r="AP38" s="6">
        <v>0</v>
      </c>
      <c r="AQ38" s="5">
        <v>0</v>
      </c>
      <c r="AR38" s="16">
        <v>0</v>
      </c>
      <c r="AS38" s="56">
        <v>0</v>
      </c>
      <c r="AT38" s="12">
        <v>0</v>
      </c>
      <c r="AU38" s="16">
        <f t="shared" si="27"/>
        <v>0</v>
      </c>
      <c r="AV38" s="56">
        <v>519</v>
      </c>
      <c r="AW38" s="12">
        <v>3378</v>
      </c>
      <c r="AX38" s="16">
        <f t="shared" si="28"/>
        <v>6508.6705202312141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f t="shared" si="29"/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v>0</v>
      </c>
      <c r="CS38" s="5">
        <v>0</v>
      </c>
      <c r="CT38" s="16">
        <v>0</v>
      </c>
      <c r="CU38" s="6">
        <v>0</v>
      </c>
      <c r="CV38" s="5">
        <v>0</v>
      </c>
      <c r="CW38" s="16">
        <v>0</v>
      </c>
      <c r="CX38" s="6">
        <f t="shared" si="20"/>
        <v>557</v>
      </c>
      <c r="CY38" s="14">
        <f t="shared" si="30"/>
        <v>3605</v>
      </c>
    </row>
    <row r="39" spans="1:171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25"/>
        <v>5924.3027888446213</v>
      </c>
      <c r="AM39" s="6">
        <v>0</v>
      </c>
      <c r="AN39" s="5">
        <v>0</v>
      </c>
      <c r="AO39" s="16">
        <f t="shared" si="26"/>
        <v>0</v>
      </c>
      <c r="AP39" s="6">
        <v>0</v>
      </c>
      <c r="AQ39" s="5">
        <v>0</v>
      </c>
      <c r="AR39" s="16">
        <v>0</v>
      </c>
      <c r="AS39" s="56">
        <v>0</v>
      </c>
      <c r="AT39" s="12">
        <v>0</v>
      </c>
      <c r="AU39" s="16">
        <f t="shared" si="27"/>
        <v>0</v>
      </c>
      <c r="AV39" s="56">
        <v>467</v>
      </c>
      <c r="AW39" s="12">
        <v>2948</v>
      </c>
      <c r="AX39" s="16">
        <f t="shared" si="28"/>
        <v>6312.6338329764449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f t="shared" si="29"/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v>0</v>
      </c>
      <c r="CS39" s="5">
        <v>0</v>
      </c>
      <c r="CT39" s="16">
        <v>0</v>
      </c>
      <c r="CU39" s="6">
        <v>0</v>
      </c>
      <c r="CV39" s="5">
        <v>0</v>
      </c>
      <c r="CW39" s="16">
        <v>0</v>
      </c>
      <c r="CX39" s="6">
        <f t="shared" si="20"/>
        <v>718</v>
      </c>
      <c r="CY39" s="14">
        <f t="shared" si="30"/>
        <v>4435</v>
      </c>
    </row>
    <row r="40" spans="1:171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25"/>
        <v>5862.0689655172409</v>
      </c>
      <c r="AM40" s="6">
        <v>0</v>
      </c>
      <c r="AN40" s="5">
        <v>0</v>
      </c>
      <c r="AO40" s="16">
        <f t="shared" si="26"/>
        <v>0</v>
      </c>
      <c r="AP40" s="6">
        <v>0</v>
      </c>
      <c r="AQ40" s="5">
        <v>0</v>
      </c>
      <c r="AR40" s="16">
        <v>0</v>
      </c>
      <c r="AS40" s="56">
        <v>0</v>
      </c>
      <c r="AT40" s="12">
        <v>0</v>
      </c>
      <c r="AU40" s="16">
        <f t="shared" si="27"/>
        <v>0</v>
      </c>
      <c r="AV40" s="56">
        <v>306</v>
      </c>
      <c r="AW40" s="12">
        <v>1893</v>
      </c>
      <c r="AX40" s="16">
        <f t="shared" si="28"/>
        <v>6186.2745098039222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f t="shared" si="29"/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v>0</v>
      </c>
      <c r="CS40" s="5">
        <v>0</v>
      </c>
      <c r="CT40" s="16">
        <v>0</v>
      </c>
      <c r="CU40" s="6">
        <v>0</v>
      </c>
      <c r="CV40" s="5">
        <v>0</v>
      </c>
      <c r="CW40" s="16">
        <v>0</v>
      </c>
      <c r="CX40" s="6">
        <f t="shared" si="20"/>
        <v>422</v>
      </c>
      <c r="CY40" s="14">
        <f t="shared" si="30"/>
        <v>2573</v>
      </c>
    </row>
    <row r="41" spans="1:171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25"/>
        <v>6958.333333333333</v>
      </c>
      <c r="AM41" s="6">
        <v>0</v>
      </c>
      <c r="AN41" s="5">
        <v>0</v>
      </c>
      <c r="AO41" s="16">
        <f t="shared" si="26"/>
        <v>0</v>
      </c>
      <c r="AP41" s="6">
        <v>0</v>
      </c>
      <c r="AQ41" s="5">
        <v>0</v>
      </c>
      <c r="AR41" s="16">
        <v>0</v>
      </c>
      <c r="AS41" s="56">
        <v>0</v>
      </c>
      <c r="AT41" s="12">
        <v>0</v>
      </c>
      <c r="AU41" s="16">
        <f t="shared" si="27"/>
        <v>0</v>
      </c>
      <c r="AV41" s="56">
        <v>412</v>
      </c>
      <c r="AW41" s="12">
        <v>2843</v>
      </c>
      <c r="AX41" s="16">
        <f t="shared" si="28"/>
        <v>6900.4854368932038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f t="shared" si="29"/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0</v>
      </c>
      <c r="CK41" s="16">
        <v>0</v>
      </c>
      <c r="CL41" s="6">
        <v>0</v>
      </c>
      <c r="CM41" s="5">
        <v>0</v>
      </c>
      <c r="CN41" s="16">
        <v>0</v>
      </c>
      <c r="CO41" s="6">
        <v>0</v>
      </c>
      <c r="CP41" s="5">
        <v>2</v>
      </c>
      <c r="CQ41" s="16">
        <v>0</v>
      </c>
      <c r="CR41" s="6">
        <v>0</v>
      </c>
      <c r="CS41" s="5">
        <v>0</v>
      </c>
      <c r="CT41" s="16">
        <v>0</v>
      </c>
      <c r="CU41" s="6">
        <v>0</v>
      </c>
      <c r="CV41" s="5">
        <v>0</v>
      </c>
      <c r="CW41" s="16">
        <v>0</v>
      </c>
      <c r="CX41" s="6">
        <f t="shared" si="20"/>
        <v>532</v>
      </c>
      <c r="CY41" s="14">
        <f t="shared" si="30"/>
        <v>3680</v>
      </c>
    </row>
    <row r="42" spans="1:171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25"/>
        <v>5300</v>
      </c>
      <c r="AM42" s="6">
        <v>0</v>
      </c>
      <c r="AN42" s="5">
        <v>0</v>
      </c>
      <c r="AO42" s="16">
        <f t="shared" si="26"/>
        <v>0</v>
      </c>
      <c r="AP42" s="6">
        <v>0</v>
      </c>
      <c r="AQ42" s="5">
        <v>0</v>
      </c>
      <c r="AR42" s="16">
        <v>0</v>
      </c>
      <c r="AS42" s="56">
        <v>0</v>
      </c>
      <c r="AT42" s="12">
        <v>0</v>
      </c>
      <c r="AU42" s="16">
        <f t="shared" si="27"/>
        <v>0</v>
      </c>
      <c r="AV42" s="56">
        <v>262</v>
      </c>
      <c r="AW42" s="12">
        <v>1849</v>
      </c>
      <c r="AX42" s="16">
        <f t="shared" si="28"/>
        <v>7057.2519083969473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f t="shared" si="29"/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v>0</v>
      </c>
      <c r="CS42" s="5">
        <v>0</v>
      </c>
      <c r="CT42" s="16">
        <v>0</v>
      </c>
      <c r="CU42" s="6">
        <v>0</v>
      </c>
      <c r="CV42" s="5">
        <v>0</v>
      </c>
      <c r="CW42" s="16">
        <v>0</v>
      </c>
      <c r="CX42" s="6">
        <f t="shared" si="20"/>
        <v>302</v>
      </c>
      <c r="CY42" s="14">
        <f t="shared" si="30"/>
        <v>2061</v>
      </c>
    </row>
    <row r="43" spans="1:171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25"/>
        <v>6615</v>
      </c>
      <c r="AM43" s="6">
        <v>0</v>
      </c>
      <c r="AN43" s="5">
        <v>0</v>
      </c>
      <c r="AO43" s="16">
        <f t="shared" si="26"/>
        <v>0</v>
      </c>
      <c r="AP43" s="6">
        <v>0</v>
      </c>
      <c r="AQ43" s="5">
        <v>0</v>
      </c>
      <c r="AR43" s="16">
        <v>0</v>
      </c>
      <c r="AS43" s="56">
        <v>0</v>
      </c>
      <c r="AT43" s="12">
        <v>0</v>
      </c>
      <c r="AU43" s="16">
        <f t="shared" si="27"/>
        <v>0</v>
      </c>
      <c r="AV43" s="56">
        <v>278</v>
      </c>
      <c r="AW43" s="12">
        <v>2097</v>
      </c>
      <c r="AX43" s="16">
        <f t="shared" si="28"/>
        <v>7543.1654676258986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f t="shared" si="29"/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v>0</v>
      </c>
      <c r="CS43" s="5">
        <v>0</v>
      </c>
      <c r="CT43" s="16">
        <v>0</v>
      </c>
      <c r="CU43" s="6">
        <v>0</v>
      </c>
      <c r="CV43" s="5">
        <v>0</v>
      </c>
      <c r="CW43" s="16">
        <v>0</v>
      </c>
      <c r="CX43" s="6">
        <f t="shared" si="20"/>
        <v>478</v>
      </c>
      <c r="CY43" s="14">
        <f t="shared" si="30"/>
        <v>3420</v>
      </c>
    </row>
    <row r="44" spans="1:171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31">SUM(AM32:AM43)</f>
        <v>0</v>
      </c>
      <c r="AN44" s="41">
        <f t="shared" si="31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 t="shared" ref="AS44:AT44" si="32">SUM(AS32:AS43)</f>
        <v>0</v>
      </c>
      <c r="AT44" s="41">
        <f t="shared" si="32"/>
        <v>0</v>
      </c>
      <c r="AU44" s="62"/>
      <c r="AV44" s="42">
        <f>SUM(AV32:AV43)</f>
        <v>2550</v>
      </c>
      <c r="AW44" s="41">
        <f>SUM(AW32:AW43)</f>
        <v>16977</v>
      </c>
      <c r="AX44" s="62"/>
      <c r="AY44" s="42">
        <f>SUM(AY32:AY43)</f>
        <v>0</v>
      </c>
      <c r="AZ44" s="41">
        <f>SUM(AZ32:AZ43)</f>
        <v>0</v>
      </c>
      <c r="BA44" s="62"/>
      <c r="BB44" s="42">
        <f>SUM(BB32:BB43)</f>
        <v>36</v>
      </c>
      <c r="BC44" s="41">
        <f>SUM(BC32:BC43)</f>
        <v>219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0</v>
      </c>
      <c r="BI44" s="41">
        <f>SUM(BI32:BI43)</f>
        <v>0</v>
      </c>
      <c r="BJ44" s="62"/>
      <c r="BK44" s="42">
        <f>SUM(BK32:BK43)</f>
        <v>1</v>
      </c>
      <c r="BL44" s="41">
        <f>SUM(BL32:BL43)</f>
        <v>8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 t="shared" ref="BZ44:CA44" si="33">SUM(BZ32:BZ43)</f>
        <v>0</v>
      </c>
      <c r="CA44" s="41">
        <f t="shared" si="33"/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0</v>
      </c>
      <c r="CK44" s="62"/>
      <c r="CL44" s="42">
        <f>SUM(CL32:CL43)</f>
        <v>0</v>
      </c>
      <c r="CM44" s="41">
        <f>SUM(CM32:CM43)</f>
        <v>0</v>
      </c>
      <c r="CN44" s="62"/>
      <c r="CO44" s="42">
        <f>SUM(CO32:CO43)</f>
        <v>0</v>
      </c>
      <c r="CP44" s="41">
        <f>SUM(CP32:CP43)</f>
        <v>2</v>
      </c>
      <c r="CQ44" s="62"/>
      <c r="CR44" s="42">
        <f>SUM(CR32:CR43)</f>
        <v>0</v>
      </c>
      <c r="CS44" s="41">
        <f>SUM(CS32:CS43)</f>
        <v>0</v>
      </c>
      <c r="CT44" s="62"/>
      <c r="CU44" s="42">
        <f>SUM(CU32:CU43)</f>
        <v>34</v>
      </c>
      <c r="CV44" s="41">
        <f>SUM(CV32:CV43)</f>
        <v>78</v>
      </c>
      <c r="CW44" s="62"/>
      <c r="CX44" s="42">
        <f t="shared" si="20"/>
        <v>3996</v>
      </c>
      <c r="CY44" s="43">
        <f t="shared" si="30"/>
        <v>23647</v>
      </c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</row>
    <row r="45" spans="1:171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34">AK45/AJ45*1000</f>
        <v>6264.2857142857147</v>
      </c>
      <c r="AM45" s="6">
        <v>0</v>
      </c>
      <c r="AN45" s="5">
        <v>0</v>
      </c>
      <c r="AO45" s="16">
        <f t="shared" ref="AO45:AO56" si="35">IF(AM45=0,0,AN45/AM45*1000)</f>
        <v>0</v>
      </c>
      <c r="AP45" s="6">
        <v>0</v>
      </c>
      <c r="AQ45" s="5">
        <v>0</v>
      </c>
      <c r="AR45" s="16">
        <v>0</v>
      </c>
      <c r="AS45" s="56">
        <v>0</v>
      </c>
      <c r="AT45" s="12">
        <v>0</v>
      </c>
      <c r="AU45" s="16">
        <f t="shared" ref="AU45:AU56" si="36">IF(AS45=0,0,AT45/AS45*1000)</f>
        <v>0</v>
      </c>
      <c r="AV45" s="56">
        <v>40</v>
      </c>
      <c r="AW45" s="12">
        <v>253</v>
      </c>
      <c r="AX45" s="16">
        <f t="shared" ref="AX45:AX56" si="37">AW45/AV45*1000</f>
        <v>6325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f t="shared" ref="CB45:CB56" si="38">IF(BZ45=0,0,CA45/BZ45*1000)</f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v>0</v>
      </c>
      <c r="CS45" s="5">
        <v>0</v>
      </c>
      <c r="CT45" s="16">
        <v>0</v>
      </c>
      <c r="CU45" s="6">
        <v>0</v>
      </c>
      <c r="CV45" s="5">
        <v>0</v>
      </c>
      <c r="CW45" s="16">
        <v>0</v>
      </c>
      <c r="CX45" s="6">
        <f t="shared" si="20"/>
        <v>180</v>
      </c>
      <c r="CY45" s="14">
        <f t="shared" si="30"/>
        <v>1130</v>
      </c>
    </row>
    <row r="46" spans="1:171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34"/>
        <v>6657.1428571428578</v>
      </c>
      <c r="AM46" s="6">
        <v>0</v>
      </c>
      <c r="AN46" s="5">
        <v>0</v>
      </c>
      <c r="AO46" s="16">
        <f t="shared" si="35"/>
        <v>0</v>
      </c>
      <c r="AP46" s="6">
        <v>0</v>
      </c>
      <c r="AQ46" s="5">
        <v>0</v>
      </c>
      <c r="AR46" s="16">
        <v>0</v>
      </c>
      <c r="AS46" s="56">
        <v>0</v>
      </c>
      <c r="AT46" s="12">
        <v>0</v>
      </c>
      <c r="AU46" s="16">
        <f t="shared" si="36"/>
        <v>0</v>
      </c>
      <c r="AV46" s="56">
        <v>38</v>
      </c>
      <c r="AW46" s="12">
        <v>284</v>
      </c>
      <c r="AX46" s="16">
        <f t="shared" si="37"/>
        <v>7473.6842105263158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f t="shared" si="38"/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v>0</v>
      </c>
      <c r="CS46" s="5">
        <v>0</v>
      </c>
      <c r="CT46" s="16">
        <v>0</v>
      </c>
      <c r="CU46" s="6">
        <v>0</v>
      </c>
      <c r="CV46" s="5">
        <v>0</v>
      </c>
      <c r="CW46" s="16">
        <v>0</v>
      </c>
      <c r="CX46" s="6">
        <f t="shared" si="20"/>
        <v>178</v>
      </c>
      <c r="CY46" s="14">
        <f t="shared" si="30"/>
        <v>1216</v>
      </c>
    </row>
    <row r="47" spans="1:171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35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f t="shared" si="36"/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f t="shared" si="38"/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6">
        <v>0</v>
      </c>
      <c r="CM47" s="5">
        <v>0</v>
      </c>
      <c r="CN47" s="16">
        <v>0</v>
      </c>
      <c r="CO47" s="6">
        <v>0</v>
      </c>
      <c r="CP47" s="5">
        <v>0</v>
      </c>
      <c r="CQ47" s="16">
        <v>0</v>
      </c>
      <c r="CR47" s="56">
        <v>1</v>
      </c>
      <c r="CS47" s="12">
        <v>10</v>
      </c>
      <c r="CT47" s="16">
        <f>CS47/CR47*1000</f>
        <v>10000</v>
      </c>
      <c r="CU47" s="6">
        <v>0</v>
      </c>
      <c r="CV47" s="5">
        <v>0</v>
      </c>
      <c r="CW47" s="16">
        <v>0</v>
      </c>
      <c r="CX47" s="6">
        <f t="shared" si="20"/>
        <v>1</v>
      </c>
      <c r="CY47" s="14">
        <f t="shared" si="30"/>
        <v>10</v>
      </c>
    </row>
    <row r="48" spans="1:171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35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f t="shared" si="36"/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f t="shared" si="38"/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v>0</v>
      </c>
      <c r="CS48" s="5">
        <v>0</v>
      </c>
      <c r="CT48" s="16">
        <v>0</v>
      </c>
      <c r="CU48" s="6">
        <v>0</v>
      </c>
      <c r="CV48" s="5">
        <v>0</v>
      </c>
      <c r="CW48" s="16">
        <v>0</v>
      </c>
      <c r="CX48" s="6">
        <f t="shared" si="20"/>
        <v>0</v>
      </c>
      <c r="CY48" s="14">
        <f t="shared" si="30"/>
        <v>0</v>
      </c>
    </row>
    <row r="49" spans="1:171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35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f t="shared" si="36"/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f t="shared" si="38"/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6">
        <v>0</v>
      </c>
      <c r="CP49" s="5">
        <v>0</v>
      </c>
      <c r="CQ49" s="16">
        <v>0</v>
      </c>
      <c r="CR49" s="6">
        <v>0</v>
      </c>
      <c r="CS49" s="5">
        <v>0</v>
      </c>
      <c r="CT49" s="16">
        <v>0</v>
      </c>
      <c r="CU49" s="56">
        <v>11</v>
      </c>
      <c r="CV49" s="12">
        <v>66</v>
      </c>
      <c r="CW49" s="16">
        <f>CV49/CU49*1000</f>
        <v>6000</v>
      </c>
      <c r="CX49" s="6">
        <f t="shared" si="20"/>
        <v>11</v>
      </c>
      <c r="CY49" s="14">
        <f t="shared" si="30"/>
        <v>66</v>
      </c>
    </row>
    <row r="50" spans="1:171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35"/>
        <v>0</v>
      </c>
      <c r="AP50" s="6">
        <v>0</v>
      </c>
      <c r="AQ50" s="5">
        <v>0</v>
      </c>
      <c r="AR50" s="16">
        <v>0</v>
      </c>
      <c r="AS50" s="56">
        <v>0</v>
      </c>
      <c r="AT50" s="12">
        <v>0</v>
      </c>
      <c r="AU50" s="16">
        <f t="shared" si="36"/>
        <v>0</v>
      </c>
      <c r="AV50" s="56">
        <v>184</v>
      </c>
      <c r="AW50" s="12">
        <v>1997</v>
      </c>
      <c r="AX50" s="16">
        <f t="shared" si="37"/>
        <v>10853.260869565216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f t="shared" si="38"/>
        <v>0</v>
      </c>
      <c r="CC50" s="6">
        <v>0</v>
      </c>
      <c r="CD50" s="5">
        <v>0</v>
      </c>
      <c r="CE50" s="16">
        <v>0</v>
      </c>
      <c r="CF50" s="6">
        <v>0</v>
      </c>
      <c r="CG50" s="5">
        <v>0</v>
      </c>
      <c r="CH50" s="16">
        <v>0</v>
      </c>
      <c r="CI50" s="6">
        <v>0</v>
      </c>
      <c r="CJ50" s="5">
        <v>0</v>
      </c>
      <c r="CK50" s="16">
        <v>0</v>
      </c>
      <c r="CL50" s="56">
        <v>20</v>
      </c>
      <c r="CM50" s="12">
        <v>184</v>
      </c>
      <c r="CN50" s="16">
        <f>CM50/CL50*1000</f>
        <v>9200</v>
      </c>
      <c r="CO50" s="6">
        <v>0</v>
      </c>
      <c r="CP50" s="5">
        <v>0</v>
      </c>
      <c r="CQ50" s="16">
        <v>0</v>
      </c>
      <c r="CR50" s="6">
        <v>0</v>
      </c>
      <c r="CS50" s="5">
        <v>0</v>
      </c>
      <c r="CT50" s="16">
        <v>0</v>
      </c>
      <c r="CU50" s="6">
        <v>0</v>
      </c>
      <c r="CV50" s="5">
        <v>0</v>
      </c>
      <c r="CW50" s="16">
        <v>0</v>
      </c>
      <c r="CX50" s="6">
        <f t="shared" si="20"/>
        <v>244</v>
      </c>
      <c r="CY50" s="14">
        <f t="shared" si="30"/>
        <v>2549</v>
      </c>
    </row>
    <row r="51" spans="1:171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34"/>
        <v>13750</v>
      </c>
      <c r="AM51" s="6">
        <v>0</v>
      </c>
      <c r="AN51" s="5">
        <v>0</v>
      </c>
      <c r="AO51" s="16">
        <f t="shared" si="35"/>
        <v>0</v>
      </c>
      <c r="AP51" s="6">
        <v>0</v>
      </c>
      <c r="AQ51" s="5">
        <v>0</v>
      </c>
      <c r="AR51" s="16">
        <v>0</v>
      </c>
      <c r="AS51" s="56">
        <v>0</v>
      </c>
      <c r="AT51" s="12">
        <v>0</v>
      </c>
      <c r="AU51" s="16">
        <f t="shared" si="36"/>
        <v>0</v>
      </c>
      <c r="AV51" s="56">
        <v>224</v>
      </c>
      <c r="AW51" s="12">
        <v>2134</v>
      </c>
      <c r="AX51" s="16">
        <f t="shared" si="37"/>
        <v>9526.7857142857138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56">
        <v>30</v>
      </c>
      <c r="BL51" s="12">
        <v>45</v>
      </c>
      <c r="BM51" s="16">
        <f>BL51/BK51*1000</f>
        <v>1500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f t="shared" si="38"/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6">
        <v>0</v>
      </c>
      <c r="CJ51" s="5">
        <v>0</v>
      </c>
      <c r="CK51" s="16">
        <v>0</v>
      </c>
      <c r="CL51" s="6">
        <v>0</v>
      </c>
      <c r="CM51" s="5">
        <v>0</v>
      </c>
      <c r="CN51" s="16">
        <v>0</v>
      </c>
      <c r="CO51" s="56">
        <v>160</v>
      </c>
      <c r="CP51" s="12">
        <v>1476</v>
      </c>
      <c r="CQ51" s="16">
        <f>CP51/CO51*1000</f>
        <v>9225</v>
      </c>
      <c r="CR51" s="6">
        <v>0</v>
      </c>
      <c r="CS51" s="5">
        <v>0</v>
      </c>
      <c r="CT51" s="16">
        <v>0</v>
      </c>
      <c r="CU51" s="6">
        <v>0</v>
      </c>
      <c r="CV51" s="5">
        <v>0</v>
      </c>
      <c r="CW51" s="16">
        <v>0</v>
      </c>
      <c r="CX51" s="6">
        <f t="shared" si="20"/>
        <v>434</v>
      </c>
      <c r="CY51" s="14">
        <f t="shared" si="30"/>
        <v>3930</v>
      </c>
    </row>
    <row r="52" spans="1:171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34"/>
        <v>9200</v>
      </c>
      <c r="AM52" s="6">
        <v>0</v>
      </c>
      <c r="AN52" s="5">
        <v>0</v>
      </c>
      <c r="AO52" s="16">
        <f t="shared" si="35"/>
        <v>0</v>
      </c>
      <c r="AP52" s="6">
        <v>0</v>
      </c>
      <c r="AQ52" s="5">
        <v>0</v>
      </c>
      <c r="AR52" s="16">
        <v>0</v>
      </c>
      <c r="AS52" s="56">
        <v>0</v>
      </c>
      <c r="AT52" s="12">
        <v>0</v>
      </c>
      <c r="AU52" s="16">
        <f t="shared" si="36"/>
        <v>0</v>
      </c>
      <c r="AV52" s="56">
        <v>564</v>
      </c>
      <c r="AW52" s="12">
        <v>5832</v>
      </c>
      <c r="AX52" s="16">
        <f t="shared" si="37"/>
        <v>10340.425531914894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56">
        <v>30</v>
      </c>
      <c r="BL52" s="12">
        <v>45</v>
      </c>
      <c r="BM52" s="16">
        <f>BL52/BK52*1000</f>
        <v>1500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f t="shared" si="38"/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v>0</v>
      </c>
      <c r="CS52" s="5">
        <v>0</v>
      </c>
      <c r="CT52" s="16">
        <v>0</v>
      </c>
      <c r="CU52" s="6">
        <v>0</v>
      </c>
      <c r="CV52" s="5">
        <v>0</v>
      </c>
      <c r="CW52" s="16">
        <v>0</v>
      </c>
      <c r="CX52" s="6">
        <f t="shared" ref="CX52:CX83" si="39">SUM(CU52,CR52,CO52,CL52,CI52,CC52,BW52,BT52,BQ52,BK52,BB52,AV52,AP52,AJ52,AD52,X52,R52,L52,F52,C52)</f>
        <v>654</v>
      </c>
      <c r="CY52" s="14">
        <f t="shared" si="30"/>
        <v>6429</v>
      </c>
    </row>
    <row r="53" spans="1:171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34"/>
        <v>9200</v>
      </c>
      <c r="AM53" s="6">
        <v>0</v>
      </c>
      <c r="AN53" s="5">
        <v>0</v>
      </c>
      <c r="AO53" s="16">
        <f t="shared" si="35"/>
        <v>0</v>
      </c>
      <c r="AP53" s="6">
        <v>0</v>
      </c>
      <c r="AQ53" s="5">
        <v>0</v>
      </c>
      <c r="AR53" s="16">
        <v>0</v>
      </c>
      <c r="AS53" s="56">
        <v>0</v>
      </c>
      <c r="AT53" s="12">
        <v>0</v>
      </c>
      <c r="AU53" s="16">
        <f t="shared" si="36"/>
        <v>0</v>
      </c>
      <c r="AV53" s="56">
        <v>264</v>
      </c>
      <c r="AW53" s="12">
        <v>2578</v>
      </c>
      <c r="AX53" s="16">
        <f t="shared" si="37"/>
        <v>9765.1515151515159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56">
        <v>30</v>
      </c>
      <c r="BL53" s="12">
        <v>45</v>
      </c>
      <c r="BM53" s="16">
        <f>BL53/BK53*1000</f>
        <v>1500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f t="shared" si="38"/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v>0</v>
      </c>
      <c r="CS53" s="5">
        <v>0</v>
      </c>
      <c r="CT53" s="16">
        <v>0</v>
      </c>
      <c r="CU53" s="6">
        <v>0</v>
      </c>
      <c r="CV53" s="5">
        <v>0</v>
      </c>
      <c r="CW53" s="16">
        <v>0</v>
      </c>
      <c r="CX53" s="6">
        <f t="shared" si="39"/>
        <v>354</v>
      </c>
      <c r="CY53" s="14">
        <f t="shared" si="30"/>
        <v>3175</v>
      </c>
    </row>
    <row r="54" spans="1:171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34"/>
        <v>9200</v>
      </c>
      <c r="AM54" s="6">
        <v>0</v>
      </c>
      <c r="AN54" s="5">
        <v>0</v>
      </c>
      <c r="AO54" s="16">
        <f t="shared" si="35"/>
        <v>0</v>
      </c>
      <c r="AP54" s="6">
        <v>0</v>
      </c>
      <c r="AQ54" s="5">
        <v>0</v>
      </c>
      <c r="AR54" s="16">
        <v>0</v>
      </c>
      <c r="AS54" s="56">
        <v>0</v>
      </c>
      <c r="AT54" s="12">
        <v>0</v>
      </c>
      <c r="AU54" s="16">
        <f t="shared" si="36"/>
        <v>0</v>
      </c>
      <c r="AV54" s="56">
        <v>178</v>
      </c>
      <c r="AW54" s="12">
        <v>1655</v>
      </c>
      <c r="AX54" s="16">
        <f t="shared" si="37"/>
        <v>9297.7528089887655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f t="shared" si="38"/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v>0</v>
      </c>
      <c r="CS54" s="5">
        <v>0</v>
      </c>
      <c r="CT54" s="16">
        <v>0</v>
      </c>
      <c r="CU54" s="6">
        <v>0</v>
      </c>
      <c r="CV54" s="5">
        <v>0</v>
      </c>
      <c r="CW54" s="16">
        <v>0</v>
      </c>
      <c r="CX54" s="6">
        <f t="shared" si="39"/>
        <v>238</v>
      </c>
      <c r="CY54" s="14">
        <f t="shared" si="30"/>
        <v>2207</v>
      </c>
    </row>
    <row r="55" spans="1:171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35"/>
        <v>0</v>
      </c>
      <c r="AP55" s="6">
        <v>0</v>
      </c>
      <c r="AQ55" s="5">
        <v>0</v>
      </c>
      <c r="AR55" s="16">
        <v>0</v>
      </c>
      <c r="AS55" s="56">
        <v>0</v>
      </c>
      <c r="AT55" s="12">
        <v>0</v>
      </c>
      <c r="AU55" s="16">
        <f t="shared" si="36"/>
        <v>0</v>
      </c>
      <c r="AV55" s="56">
        <v>264</v>
      </c>
      <c r="AW55" s="12">
        <v>2549</v>
      </c>
      <c r="AX55" s="16">
        <f t="shared" si="37"/>
        <v>9655.3030303030318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f t="shared" si="38"/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v>0</v>
      </c>
      <c r="CS55" s="5">
        <v>0</v>
      </c>
      <c r="CT55" s="16">
        <v>0</v>
      </c>
      <c r="CU55" s="6">
        <v>0</v>
      </c>
      <c r="CV55" s="5">
        <v>0</v>
      </c>
      <c r="CW55" s="16">
        <v>0</v>
      </c>
      <c r="CX55" s="6">
        <f t="shared" si="39"/>
        <v>264</v>
      </c>
      <c r="CY55" s="14">
        <f t="shared" si="30"/>
        <v>2549</v>
      </c>
    </row>
    <row r="56" spans="1:171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35"/>
        <v>0</v>
      </c>
      <c r="AP56" s="6">
        <v>0</v>
      </c>
      <c r="AQ56" s="5">
        <v>0</v>
      </c>
      <c r="AR56" s="16">
        <v>0</v>
      </c>
      <c r="AS56" s="56">
        <v>0</v>
      </c>
      <c r="AT56" s="12">
        <v>0</v>
      </c>
      <c r="AU56" s="16">
        <f t="shared" si="36"/>
        <v>0</v>
      </c>
      <c r="AV56" s="56">
        <v>134</v>
      </c>
      <c r="AW56" s="12">
        <v>1280</v>
      </c>
      <c r="AX56" s="16">
        <f t="shared" si="37"/>
        <v>9552.238805970148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f t="shared" si="38"/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v>0</v>
      </c>
      <c r="CS56" s="5">
        <v>0</v>
      </c>
      <c r="CT56" s="16">
        <v>0</v>
      </c>
      <c r="CU56" s="6">
        <v>0</v>
      </c>
      <c r="CV56" s="5">
        <v>0</v>
      </c>
      <c r="CW56" s="16">
        <v>0</v>
      </c>
      <c r="CX56" s="6">
        <f t="shared" si="39"/>
        <v>134</v>
      </c>
      <c r="CY56" s="14">
        <f t="shared" si="30"/>
        <v>1280</v>
      </c>
    </row>
    <row r="57" spans="1:171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40">SUM(AM45:AM56)</f>
        <v>0</v>
      </c>
      <c r="AN57" s="41">
        <f t="shared" si="40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 t="shared" ref="AS57:AT57" si="41">SUM(AS45:AS56)</f>
        <v>0</v>
      </c>
      <c r="AT57" s="41">
        <f t="shared" si="41"/>
        <v>0</v>
      </c>
      <c r="AU57" s="62"/>
      <c r="AV57" s="42">
        <f>SUM(AV45:AV56)</f>
        <v>1890</v>
      </c>
      <c r="AW57" s="41">
        <f>SUM(AW45:AW56)</f>
        <v>18562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0</v>
      </c>
      <c r="BI57" s="41">
        <f>SUM(BI45:BI56)</f>
        <v>0</v>
      </c>
      <c r="BJ57" s="62"/>
      <c r="BK57" s="42">
        <f>SUM(BK45:BK56)</f>
        <v>90</v>
      </c>
      <c r="BL57" s="41">
        <f>SUM(BL45:BL56)</f>
        <v>135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 t="shared" ref="BZ57:CA57" si="42">SUM(BZ45:BZ56)</f>
        <v>0</v>
      </c>
      <c r="CA57" s="41">
        <f t="shared" si="42"/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0</v>
      </c>
      <c r="CG57" s="41">
        <f>SUM(CG45:CG56)</f>
        <v>0</v>
      </c>
      <c r="CH57" s="62"/>
      <c r="CI57" s="42">
        <f>SUM(CI45:CI56)</f>
        <v>0</v>
      </c>
      <c r="CJ57" s="41">
        <f>SUM(CJ45:CJ56)</f>
        <v>0</v>
      </c>
      <c r="CK57" s="62"/>
      <c r="CL57" s="42">
        <f>SUM(CL45:CL56)</f>
        <v>20</v>
      </c>
      <c r="CM57" s="41">
        <f>SUM(CM45:CM56)</f>
        <v>184</v>
      </c>
      <c r="CN57" s="62"/>
      <c r="CO57" s="42">
        <f>SUM(CO45:CO56)</f>
        <v>160</v>
      </c>
      <c r="CP57" s="41">
        <f>SUM(CP45:CP56)</f>
        <v>1476</v>
      </c>
      <c r="CQ57" s="62"/>
      <c r="CR57" s="42">
        <f>SUM(CR45:CR56)</f>
        <v>1</v>
      </c>
      <c r="CS57" s="41">
        <f>SUM(CS45:CS56)</f>
        <v>10</v>
      </c>
      <c r="CT57" s="62"/>
      <c r="CU57" s="42">
        <f>SUM(CU45:CU56)</f>
        <v>11</v>
      </c>
      <c r="CV57" s="41">
        <f>SUM(CV45:CV56)</f>
        <v>66</v>
      </c>
      <c r="CW57" s="62"/>
      <c r="CX57" s="42">
        <f t="shared" si="39"/>
        <v>2692</v>
      </c>
      <c r="CY57" s="43">
        <f t="shared" si="30"/>
        <v>24541</v>
      </c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</row>
    <row r="58" spans="1:171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43">IF(AM58=0,0,AN58/AM58*1000)</f>
        <v>0</v>
      </c>
      <c r="AP58" s="6">
        <v>0</v>
      </c>
      <c r="AQ58" s="5">
        <v>0</v>
      </c>
      <c r="AR58" s="16">
        <v>0</v>
      </c>
      <c r="AS58" s="56">
        <v>0</v>
      </c>
      <c r="AT58" s="12">
        <v>0</v>
      </c>
      <c r="AU58" s="16">
        <f t="shared" ref="AU58:AU69" si="44">IF(AS58=0,0,AT58/AS58*1000)</f>
        <v>0</v>
      </c>
      <c r="AV58" s="56">
        <v>72</v>
      </c>
      <c r="AW58" s="12">
        <v>812</v>
      </c>
      <c r="AX58" s="16">
        <f t="shared" ref="AX58:AX69" si="45">AW58/AV58*1000</f>
        <v>11277.777777777779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56">
        <v>30</v>
      </c>
      <c r="BL58" s="12">
        <v>45</v>
      </c>
      <c r="BM58" s="16">
        <f>BL58/BK58*1000</f>
        <v>1500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f t="shared" ref="CB58:CB69" si="46">IF(BZ58=0,0,CA58/BZ58*1000)</f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v>0</v>
      </c>
      <c r="CS58" s="5">
        <v>0</v>
      </c>
      <c r="CT58" s="16">
        <v>0</v>
      </c>
      <c r="CU58" s="6">
        <v>0</v>
      </c>
      <c r="CV58" s="5">
        <v>0</v>
      </c>
      <c r="CW58" s="16">
        <v>0</v>
      </c>
      <c r="CX58" s="6">
        <f t="shared" si="39"/>
        <v>102</v>
      </c>
      <c r="CY58" s="14">
        <f t="shared" si="30"/>
        <v>857</v>
      </c>
    </row>
    <row r="59" spans="1:171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43"/>
        <v>0</v>
      </c>
      <c r="AP59" s="6">
        <v>0</v>
      </c>
      <c r="AQ59" s="5">
        <v>0</v>
      </c>
      <c r="AR59" s="16">
        <v>0</v>
      </c>
      <c r="AS59" s="56">
        <v>0</v>
      </c>
      <c r="AT59" s="12">
        <v>0</v>
      </c>
      <c r="AU59" s="16">
        <f t="shared" si="44"/>
        <v>0</v>
      </c>
      <c r="AV59" s="56">
        <v>36</v>
      </c>
      <c r="AW59" s="12">
        <v>384</v>
      </c>
      <c r="AX59" s="16">
        <f t="shared" si="45"/>
        <v>10666.666666666666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f t="shared" si="46"/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0</v>
      </c>
      <c r="CQ59" s="16">
        <v>0</v>
      </c>
      <c r="CR59" s="6">
        <v>0</v>
      </c>
      <c r="CS59" s="5">
        <v>0</v>
      </c>
      <c r="CT59" s="16">
        <v>0</v>
      </c>
      <c r="CU59" s="6">
        <v>0</v>
      </c>
      <c r="CV59" s="5">
        <v>2</v>
      </c>
      <c r="CW59" s="16">
        <v>0</v>
      </c>
      <c r="CX59" s="6">
        <f t="shared" si="39"/>
        <v>36</v>
      </c>
      <c r="CY59" s="14">
        <f t="shared" si="30"/>
        <v>386</v>
      </c>
    </row>
    <row r="60" spans="1:171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43"/>
        <v>0</v>
      </c>
      <c r="AP60" s="6">
        <v>0</v>
      </c>
      <c r="AQ60" s="5">
        <v>0</v>
      </c>
      <c r="AR60" s="16">
        <v>0</v>
      </c>
      <c r="AS60" s="56">
        <v>0</v>
      </c>
      <c r="AT60" s="12">
        <v>0</v>
      </c>
      <c r="AU60" s="16">
        <f t="shared" si="44"/>
        <v>0</v>
      </c>
      <c r="AV60" s="56">
        <v>36</v>
      </c>
      <c r="AW60" s="12">
        <v>455</v>
      </c>
      <c r="AX60" s="16">
        <f t="shared" si="45"/>
        <v>12638.888888888889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f t="shared" si="46"/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v>0</v>
      </c>
      <c r="CS60" s="5">
        <v>0</v>
      </c>
      <c r="CT60" s="16">
        <v>0</v>
      </c>
      <c r="CU60" s="6">
        <v>0</v>
      </c>
      <c r="CV60" s="5">
        <v>0</v>
      </c>
      <c r="CW60" s="16">
        <v>0</v>
      </c>
      <c r="CX60" s="6">
        <f t="shared" si="39"/>
        <v>36</v>
      </c>
      <c r="CY60" s="14">
        <f t="shared" si="30"/>
        <v>455</v>
      </c>
    </row>
    <row r="61" spans="1:171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43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f t="shared" si="44"/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f t="shared" si="46"/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v>0</v>
      </c>
      <c r="CS61" s="5">
        <v>0</v>
      </c>
      <c r="CT61" s="16">
        <v>0</v>
      </c>
      <c r="CU61" s="6">
        <v>0</v>
      </c>
      <c r="CV61" s="5">
        <v>0</v>
      </c>
      <c r="CW61" s="16">
        <v>0</v>
      </c>
      <c r="CX61" s="6">
        <f t="shared" si="39"/>
        <v>0</v>
      </c>
      <c r="CY61" s="14">
        <f t="shared" si="30"/>
        <v>0</v>
      </c>
    </row>
    <row r="62" spans="1:171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43"/>
        <v>0</v>
      </c>
      <c r="AP62" s="6">
        <v>0</v>
      </c>
      <c r="AQ62" s="5">
        <v>0</v>
      </c>
      <c r="AR62" s="16">
        <v>0</v>
      </c>
      <c r="AS62" s="56">
        <v>0</v>
      </c>
      <c r="AT62" s="12">
        <v>0</v>
      </c>
      <c r="AU62" s="16">
        <f t="shared" si="44"/>
        <v>0</v>
      </c>
      <c r="AV62" s="56">
        <v>140</v>
      </c>
      <c r="AW62" s="12">
        <v>1710</v>
      </c>
      <c r="AX62" s="16">
        <f t="shared" si="45"/>
        <v>12214.285714285714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f t="shared" si="46"/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v>0</v>
      </c>
      <c r="CS62" s="5">
        <v>0</v>
      </c>
      <c r="CT62" s="16">
        <v>0</v>
      </c>
      <c r="CU62" s="6">
        <v>0</v>
      </c>
      <c r="CV62" s="5">
        <v>0</v>
      </c>
      <c r="CW62" s="16">
        <v>0</v>
      </c>
      <c r="CX62" s="6">
        <f t="shared" si="39"/>
        <v>140</v>
      </c>
      <c r="CY62" s="14">
        <f t="shared" si="30"/>
        <v>1710</v>
      </c>
    </row>
    <row r="63" spans="1:171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43"/>
        <v>0</v>
      </c>
      <c r="AP63" s="6">
        <v>0</v>
      </c>
      <c r="AQ63" s="5">
        <v>0</v>
      </c>
      <c r="AR63" s="16">
        <v>0</v>
      </c>
      <c r="AS63" s="56">
        <v>0</v>
      </c>
      <c r="AT63" s="12">
        <v>0</v>
      </c>
      <c r="AU63" s="16">
        <f t="shared" si="44"/>
        <v>0</v>
      </c>
      <c r="AV63" s="56">
        <v>282</v>
      </c>
      <c r="AW63" s="12">
        <v>4092</v>
      </c>
      <c r="AX63" s="16">
        <f t="shared" si="45"/>
        <v>14510.63829787234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f t="shared" si="46"/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v>0</v>
      </c>
      <c r="CS63" s="5">
        <v>0</v>
      </c>
      <c r="CT63" s="16">
        <v>0</v>
      </c>
      <c r="CU63" s="6">
        <v>0</v>
      </c>
      <c r="CV63" s="5">
        <v>0</v>
      </c>
      <c r="CW63" s="16">
        <v>0</v>
      </c>
      <c r="CX63" s="6">
        <f t="shared" si="39"/>
        <v>342</v>
      </c>
      <c r="CY63" s="14">
        <f t="shared" si="30"/>
        <v>5544</v>
      </c>
    </row>
    <row r="64" spans="1:171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43"/>
        <v>0</v>
      </c>
      <c r="AP64" s="6">
        <v>0</v>
      </c>
      <c r="AQ64" s="5">
        <v>0</v>
      </c>
      <c r="AR64" s="16">
        <v>0</v>
      </c>
      <c r="AS64" s="56">
        <v>0</v>
      </c>
      <c r="AT64" s="12">
        <v>0</v>
      </c>
      <c r="AU64" s="16">
        <f t="shared" si="44"/>
        <v>0</v>
      </c>
      <c r="AV64" s="56">
        <v>806</v>
      </c>
      <c r="AW64" s="12">
        <v>11122</v>
      </c>
      <c r="AX64" s="16">
        <f t="shared" si="45"/>
        <v>13799.007444168736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f t="shared" si="46"/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v>0</v>
      </c>
      <c r="CS64" s="5">
        <v>0</v>
      </c>
      <c r="CT64" s="16">
        <v>0</v>
      </c>
      <c r="CU64" s="6">
        <v>0</v>
      </c>
      <c r="CV64" s="5">
        <v>0</v>
      </c>
      <c r="CW64" s="16">
        <v>0</v>
      </c>
      <c r="CX64" s="6">
        <f t="shared" si="39"/>
        <v>806</v>
      </c>
      <c r="CY64" s="14">
        <f t="shared" ref="CY64:CY95" si="47">SUM(CV64,CS64,CP64,CM64,CJ64,CD64,BX64,BU64,BR64,BL64,BC64,AW64,AQ64,AK64,AE64,Y64,S64,M64,G64,D64)</f>
        <v>11122</v>
      </c>
    </row>
    <row r="65" spans="1:171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43"/>
        <v>0</v>
      </c>
      <c r="AP65" s="6">
        <v>0</v>
      </c>
      <c r="AQ65" s="5">
        <v>0</v>
      </c>
      <c r="AR65" s="16">
        <v>0</v>
      </c>
      <c r="AS65" s="56">
        <v>0</v>
      </c>
      <c r="AT65" s="12">
        <v>0</v>
      </c>
      <c r="AU65" s="16">
        <f t="shared" si="44"/>
        <v>0</v>
      </c>
      <c r="AV65" s="56">
        <v>786</v>
      </c>
      <c r="AW65" s="12">
        <v>10045</v>
      </c>
      <c r="AX65" s="16">
        <f t="shared" si="45"/>
        <v>12779.898218829518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f t="shared" si="46"/>
        <v>0</v>
      </c>
      <c r="CC65" s="6">
        <v>0</v>
      </c>
      <c r="CD65" s="5">
        <v>0</v>
      </c>
      <c r="CE65" s="16">
        <v>0</v>
      </c>
      <c r="CF65" s="6">
        <v>0</v>
      </c>
      <c r="CG65" s="5">
        <v>0</v>
      </c>
      <c r="CH65" s="16">
        <v>0</v>
      </c>
      <c r="CI65" s="56">
        <v>324</v>
      </c>
      <c r="CJ65" s="12">
        <v>4693</v>
      </c>
      <c r="CK65" s="16">
        <f>CJ65/CI65*1000</f>
        <v>14484.567901234568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v>0</v>
      </c>
      <c r="CS65" s="5">
        <v>0</v>
      </c>
      <c r="CT65" s="16">
        <v>0</v>
      </c>
      <c r="CU65" s="6">
        <v>0</v>
      </c>
      <c r="CV65" s="5">
        <v>0</v>
      </c>
      <c r="CW65" s="16">
        <v>0</v>
      </c>
      <c r="CX65" s="6">
        <f t="shared" si="39"/>
        <v>1150</v>
      </c>
      <c r="CY65" s="14">
        <f t="shared" si="47"/>
        <v>15237</v>
      </c>
    </row>
    <row r="66" spans="1:171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43"/>
        <v>0</v>
      </c>
      <c r="AP66" s="6">
        <v>0</v>
      </c>
      <c r="AQ66" s="5">
        <v>0</v>
      </c>
      <c r="AR66" s="16">
        <v>0</v>
      </c>
      <c r="AS66" s="56">
        <v>0</v>
      </c>
      <c r="AT66" s="12">
        <v>0</v>
      </c>
      <c r="AU66" s="16">
        <f t="shared" si="44"/>
        <v>0</v>
      </c>
      <c r="AV66" s="56">
        <v>524</v>
      </c>
      <c r="AW66" s="12">
        <v>6796</v>
      </c>
      <c r="AX66" s="16">
        <f t="shared" si="45"/>
        <v>12969.465648854963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f t="shared" si="46"/>
        <v>0</v>
      </c>
      <c r="CC66" s="6">
        <v>0</v>
      </c>
      <c r="CD66" s="5">
        <v>0</v>
      </c>
      <c r="CE66" s="16">
        <v>0</v>
      </c>
      <c r="CF66" s="6">
        <v>0</v>
      </c>
      <c r="CG66" s="5">
        <v>0</v>
      </c>
      <c r="CH66" s="16">
        <v>0</v>
      </c>
      <c r="CI66" s="56">
        <v>37</v>
      </c>
      <c r="CJ66" s="12">
        <v>472</v>
      </c>
      <c r="CK66" s="16">
        <f>CJ66/CI66*1000</f>
        <v>12756.756756756757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v>0</v>
      </c>
      <c r="CS66" s="5">
        <v>0</v>
      </c>
      <c r="CT66" s="16">
        <v>0</v>
      </c>
      <c r="CU66" s="6">
        <v>0</v>
      </c>
      <c r="CV66" s="5">
        <v>0</v>
      </c>
      <c r="CW66" s="16">
        <v>0</v>
      </c>
      <c r="CX66" s="6">
        <f t="shared" si="39"/>
        <v>561</v>
      </c>
      <c r="CY66" s="14">
        <f t="shared" si="47"/>
        <v>7268</v>
      </c>
    </row>
    <row r="67" spans="1:171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43"/>
        <v>0</v>
      </c>
      <c r="AP67" s="6">
        <v>0</v>
      </c>
      <c r="AQ67" s="5">
        <v>0</v>
      </c>
      <c r="AR67" s="16">
        <v>0</v>
      </c>
      <c r="AS67" s="56">
        <v>0</v>
      </c>
      <c r="AT67" s="12">
        <v>0</v>
      </c>
      <c r="AU67" s="16">
        <f t="shared" si="44"/>
        <v>0</v>
      </c>
      <c r="AV67" s="56">
        <v>488</v>
      </c>
      <c r="AW67" s="12">
        <v>6796</v>
      </c>
      <c r="AX67" s="16">
        <f t="shared" si="45"/>
        <v>13926.229508196722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f t="shared" si="46"/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v>0</v>
      </c>
      <c r="CS67" s="5">
        <v>0</v>
      </c>
      <c r="CT67" s="16">
        <v>0</v>
      </c>
      <c r="CU67" s="6">
        <v>0</v>
      </c>
      <c r="CV67" s="5">
        <v>0</v>
      </c>
      <c r="CW67" s="16">
        <v>0</v>
      </c>
      <c r="CX67" s="6">
        <f t="shared" si="39"/>
        <v>508</v>
      </c>
      <c r="CY67" s="14">
        <f t="shared" si="47"/>
        <v>7060</v>
      </c>
    </row>
    <row r="68" spans="1:171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43"/>
        <v>0</v>
      </c>
      <c r="AP68" s="6">
        <v>0</v>
      </c>
      <c r="AQ68" s="5">
        <v>0</v>
      </c>
      <c r="AR68" s="16">
        <v>0</v>
      </c>
      <c r="AS68" s="56">
        <v>0</v>
      </c>
      <c r="AT68" s="12">
        <v>0</v>
      </c>
      <c r="AU68" s="16">
        <f t="shared" si="44"/>
        <v>0</v>
      </c>
      <c r="AV68" s="56">
        <v>206</v>
      </c>
      <c r="AW68" s="12">
        <v>3265</v>
      </c>
      <c r="AX68" s="16">
        <f t="shared" si="45"/>
        <v>15849.514563106795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56">
        <v>40</v>
      </c>
      <c r="BU68" s="12">
        <v>498</v>
      </c>
      <c r="BV68" s="16">
        <f>BU68/BT68*1000</f>
        <v>12450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f t="shared" si="46"/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v>0</v>
      </c>
      <c r="CS68" s="5">
        <v>0</v>
      </c>
      <c r="CT68" s="16">
        <v>0</v>
      </c>
      <c r="CU68" s="6">
        <v>0</v>
      </c>
      <c r="CV68" s="5">
        <v>0</v>
      </c>
      <c r="CW68" s="16">
        <v>0</v>
      </c>
      <c r="CX68" s="6">
        <f t="shared" si="39"/>
        <v>246</v>
      </c>
      <c r="CY68" s="14">
        <f t="shared" si="47"/>
        <v>3763</v>
      </c>
    </row>
    <row r="69" spans="1:171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43"/>
        <v>0</v>
      </c>
      <c r="AP69" s="6">
        <v>0</v>
      </c>
      <c r="AQ69" s="5">
        <v>0</v>
      </c>
      <c r="AR69" s="16">
        <v>0</v>
      </c>
      <c r="AS69" s="56">
        <v>0</v>
      </c>
      <c r="AT69" s="12">
        <v>0</v>
      </c>
      <c r="AU69" s="16">
        <f t="shared" si="44"/>
        <v>0</v>
      </c>
      <c r="AV69" s="56">
        <v>282</v>
      </c>
      <c r="AW69" s="12">
        <v>4554</v>
      </c>
      <c r="AX69" s="16">
        <f t="shared" si="45"/>
        <v>16148.936170212768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f t="shared" si="46"/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v>0</v>
      </c>
      <c r="CS69" s="5">
        <v>0</v>
      </c>
      <c r="CT69" s="16">
        <v>0</v>
      </c>
      <c r="CU69" s="6">
        <v>0</v>
      </c>
      <c r="CV69" s="5">
        <v>0</v>
      </c>
      <c r="CW69" s="16">
        <v>0</v>
      </c>
      <c r="CX69" s="6">
        <f t="shared" si="39"/>
        <v>302</v>
      </c>
      <c r="CY69" s="14">
        <f t="shared" si="47"/>
        <v>4752</v>
      </c>
    </row>
    <row r="70" spans="1:171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48">SUM(AM58:AM69)</f>
        <v>0</v>
      </c>
      <c r="AN70" s="41">
        <f t="shared" si="48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 t="shared" ref="AS70:AT70" si="49">SUM(AS58:AS69)</f>
        <v>0</v>
      </c>
      <c r="AT70" s="41">
        <f t="shared" si="49"/>
        <v>0</v>
      </c>
      <c r="AU70" s="62"/>
      <c r="AV70" s="42">
        <f>SUM(AV58:AV69)</f>
        <v>3658</v>
      </c>
      <c r="AW70" s="41">
        <f>SUM(AW58:AW69)</f>
        <v>50031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0</v>
      </c>
      <c r="BI70" s="41">
        <f>SUM(BI58:BI69)</f>
        <v>0</v>
      </c>
      <c r="BJ70" s="62"/>
      <c r="BK70" s="42">
        <f>SUM(BK58:BK69)</f>
        <v>30</v>
      </c>
      <c r="BL70" s="41">
        <f>SUM(BL58:BL69)</f>
        <v>45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0</v>
      </c>
      <c r="BR70" s="41">
        <f>SUM(BR58:BR69)</f>
        <v>0</v>
      </c>
      <c r="BS70" s="62"/>
      <c r="BT70" s="42">
        <f>SUM(BT58:BT69)</f>
        <v>40</v>
      </c>
      <c r="BU70" s="41">
        <f>SUM(BU58:BU69)</f>
        <v>498</v>
      </c>
      <c r="BV70" s="62"/>
      <c r="BW70" s="42">
        <f>SUM(BW58:BW69)</f>
        <v>0</v>
      </c>
      <c r="BX70" s="41">
        <f>SUM(BX58:BX69)</f>
        <v>0</v>
      </c>
      <c r="BY70" s="62"/>
      <c r="BZ70" s="42">
        <f t="shared" ref="BZ70:CA70" si="50">SUM(BZ58:BZ69)</f>
        <v>0</v>
      </c>
      <c r="CA70" s="41">
        <f t="shared" si="50"/>
        <v>0</v>
      </c>
      <c r="CB70" s="62"/>
      <c r="CC70" s="42">
        <f>SUM(CC58:CC69)</f>
        <v>0</v>
      </c>
      <c r="CD70" s="41">
        <f>SUM(CD58:CD69)</f>
        <v>0</v>
      </c>
      <c r="CE70" s="62"/>
      <c r="CF70" s="42">
        <f>SUM(CF58:CF69)</f>
        <v>0</v>
      </c>
      <c r="CG70" s="41">
        <f>SUM(CG58:CG69)</f>
        <v>0</v>
      </c>
      <c r="CH70" s="62"/>
      <c r="CI70" s="42">
        <f>SUM(CI58:CI69)</f>
        <v>361</v>
      </c>
      <c r="CJ70" s="41">
        <f>SUM(CJ58:CJ69)</f>
        <v>5165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0</v>
      </c>
      <c r="CQ70" s="62"/>
      <c r="CR70" s="42">
        <f>SUM(CR58:CR69)</f>
        <v>0</v>
      </c>
      <c r="CS70" s="41">
        <f>SUM(CS58:CS69)</f>
        <v>0</v>
      </c>
      <c r="CT70" s="62"/>
      <c r="CU70" s="42">
        <f>SUM(CU58:CU69)</f>
        <v>0</v>
      </c>
      <c r="CV70" s="41">
        <f>SUM(CV58:CV69)</f>
        <v>2</v>
      </c>
      <c r="CW70" s="62"/>
      <c r="CX70" s="42">
        <f t="shared" si="39"/>
        <v>4229</v>
      </c>
      <c r="CY70" s="43">
        <f t="shared" si="47"/>
        <v>58154</v>
      </c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</row>
    <row r="71" spans="1:171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5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f t="shared" ref="AU71:AU82" si="52">IF(AS71=0,0,AT71/AS71*1000)</f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56">
        <v>2</v>
      </c>
      <c r="BL71" s="12">
        <v>12</v>
      </c>
      <c r="BM71" s="16">
        <f>BL71/BK71*1000</f>
        <v>6000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f t="shared" ref="CB71:CB82" si="53">IF(BZ71=0,0,CA71/BZ71*1000)</f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0</v>
      </c>
      <c r="CK71" s="16">
        <v>0</v>
      </c>
      <c r="CL71" s="6">
        <v>0</v>
      </c>
      <c r="CM71" s="5">
        <v>0</v>
      </c>
      <c r="CN71" s="16">
        <v>0</v>
      </c>
      <c r="CO71" s="6">
        <v>0</v>
      </c>
      <c r="CP71" s="5">
        <v>3</v>
      </c>
      <c r="CQ71" s="16">
        <v>0</v>
      </c>
      <c r="CR71" s="6">
        <v>0</v>
      </c>
      <c r="CS71" s="5">
        <v>0</v>
      </c>
      <c r="CT71" s="16">
        <v>0</v>
      </c>
      <c r="CU71" s="6">
        <v>0</v>
      </c>
      <c r="CV71" s="5">
        <v>0</v>
      </c>
      <c r="CW71" s="16">
        <v>0</v>
      </c>
      <c r="CX71" s="6">
        <f t="shared" si="39"/>
        <v>2</v>
      </c>
      <c r="CY71" s="14">
        <f t="shared" si="47"/>
        <v>15</v>
      </c>
    </row>
    <row r="72" spans="1:171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51"/>
        <v>0</v>
      </c>
      <c r="AP72" s="6">
        <v>0</v>
      </c>
      <c r="AQ72" s="5">
        <v>0</v>
      </c>
      <c r="AR72" s="16">
        <v>0</v>
      </c>
      <c r="AS72" s="56">
        <v>0</v>
      </c>
      <c r="AT72" s="12">
        <v>0</v>
      </c>
      <c r="AU72" s="16">
        <f t="shared" si="52"/>
        <v>0</v>
      </c>
      <c r="AV72" s="56">
        <v>20</v>
      </c>
      <c r="AW72" s="12">
        <v>252</v>
      </c>
      <c r="AX72" s="16">
        <f t="shared" ref="AX72:AX82" si="54">AW72/AV72*1000</f>
        <v>12600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f t="shared" si="53"/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v>0</v>
      </c>
      <c r="CS72" s="5">
        <v>0</v>
      </c>
      <c r="CT72" s="16">
        <v>0</v>
      </c>
      <c r="CU72" s="6">
        <v>0</v>
      </c>
      <c r="CV72" s="5">
        <v>0</v>
      </c>
      <c r="CW72" s="16">
        <v>0</v>
      </c>
      <c r="CX72" s="6">
        <f t="shared" si="39"/>
        <v>40</v>
      </c>
      <c r="CY72" s="14">
        <f t="shared" si="47"/>
        <v>517</v>
      </c>
    </row>
    <row r="73" spans="1:171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5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f t="shared" si="52"/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f t="shared" si="53"/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v>0</v>
      </c>
      <c r="CS73" s="5">
        <v>0</v>
      </c>
      <c r="CT73" s="16">
        <v>0</v>
      </c>
      <c r="CU73" s="6">
        <v>0</v>
      </c>
      <c r="CV73" s="5">
        <v>0</v>
      </c>
      <c r="CW73" s="16">
        <v>0</v>
      </c>
      <c r="CX73" s="6">
        <f t="shared" si="39"/>
        <v>90</v>
      </c>
      <c r="CY73" s="14">
        <f t="shared" si="47"/>
        <v>1102</v>
      </c>
    </row>
    <row r="74" spans="1:171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5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f t="shared" si="52"/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f t="shared" si="53"/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v>0</v>
      </c>
      <c r="CS74" s="5">
        <v>0</v>
      </c>
      <c r="CT74" s="16">
        <v>0</v>
      </c>
      <c r="CU74" s="6">
        <v>0</v>
      </c>
      <c r="CV74" s="5">
        <v>0</v>
      </c>
      <c r="CW74" s="16">
        <v>0</v>
      </c>
      <c r="CX74" s="6">
        <f t="shared" si="39"/>
        <v>0</v>
      </c>
      <c r="CY74" s="14">
        <f t="shared" si="47"/>
        <v>0</v>
      </c>
    </row>
    <row r="75" spans="1:171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5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f t="shared" si="52"/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f t="shared" si="53"/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v>0</v>
      </c>
      <c r="CS75" s="5">
        <v>0</v>
      </c>
      <c r="CT75" s="16">
        <v>0</v>
      </c>
      <c r="CU75" s="6">
        <v>0</v>
      </c>
      <c r="CV75" s="5">
        <v>0</v>
      </c>
      <c r="CW75" s="16">
        <v>0</v>
      </c>
      <c r="CX75" s="6">
        <f t="shared" si="39"/>
        <v>0</v>
      </c>
      <c r="CY75" s="14">
        <f t="shared" si="47"/>
        <v>0</v>
      </c>
    </row>
    <row r="76" spans="1:171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5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f t="shared" si="52"/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56">
        <v>120</v>
      </c>
      <c r="BL76" s="12">
        <v>180</v>
      </c>
      <c r="BM76" s="16">
        <f>BL76/BK76*1000</f>
        <v>1500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f t="shared" si="53"/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v>0</v>
      </c>
      <c r="CS76" s="5">
        <v>0</v>
      </c>
      <c r="CT76" s="16">
        <v>0</v>
      </c>
      <c r="CU76" s="6">
        <v>0</v>
      </c>
      <c r="CV76" s="5">
        <v>0</v>
      </c>
      <c r="CW76" s="16">
        <v>0</v>
      </c>
      <c r="CX76" s="6">
        <f t="shared" si="39"/>
        <v>120</v>
      </c>
      <c r="CY76" s="14">
        <f t="shared" si="47"/>
        <v>180</v>
      </c>
    </row>
    <row r="77" spans="1:171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51"/>
        <v>0</v>
      </c>
      <c r="AP77" s="6">
        <v>0</v>
      </c>
      <c r="AQ77" s="5">
        <v>0</v>
      </c>
      <c r="AR77" s="16">
        <v>0</v>
      </c>
      <c r="AS77" s="56">
        <v>0</v>
      </c>
      <c r="AT77" s="12">
        <v>0</v>
      </c>
      <c r="AU77" s="16">
        <f t="shared" si="52"/>
        <v>0</v>
      </c>
      <c r="AV77" s="56">
        <v>62</v>
      </c>
      <c r="AW77" s="12">
        <v>764</v>
      </c>
      <c r="AX77" s="16">
        <f t="shared" si="54"/>
        <v>12322.58064516129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f t="shared" si="53"/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v>0</v>
      </c>
      <c r="CS77" s="5">
        <v>0</v>
      </c>
      <c r="CT77" s="16">
        <v>0</v>
      </c>
      <c r="CU77" s="6">
        <v>0</v>
      </c>
      <c r="CV77" s="5">
        <v>0</v>
      </c>
      <c r="CW77" s="16">
        <v>0</v>
      </c>
      <c r="CX77" s="6">
        <f t="shared" si="39"/>
        <v>62</v>
      </c>
      <c r="CY77" s="14">
        <f t="shared" si="47"/>
        <v>764</v>
      </c>
    </row>
    <row r="78" spans="1:171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51"/>
        <v>0</v>
      </c>
      <c r="AP78" s="6">
        <v>0</v>
      </c>
      <c r="AQ78" s="5">
        <v>0</v>
      </c>
      <c r="AR78" s="16">
        <v>0</v>
      </c>
      <c r="AS78" s="56">
        <v>0</v>
      </c>
      <c r="AT78" s="12">
        <v>0</v>
      </c>
      <c r="AU78" s="16">
        <f t="shared" si="52"/>
        <v>0</v>
      </c>
      <c r="AV78" s="56">
        <v>212</v>
      </c>
      <c r="AW78" s="12">
        <v>2105</v>
      </c>
      <c r="AX78" s="16">
        <f t="shared" si="54"/>
        <v>9929.2452830188686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56">
        <v>54</v>
      </c>
      <c r="BR78" s="12">
        <v>430</v>
      </c>
      <c r="BS78" s="16">
        <f>BR78/BQ78*1000</f>
        <v>7962.9629629629626</v>
      </c>
      <c r="BT78" s="6">
        <v>0</v>
      </c>
      <c r="BU78" s="5">
        <v>0</v>
      </c>
      <c r="BV78" s="16">
        <v>0</v>
      </c>
      <c r="BW78" s="56">
        <v>18</v>
      </c>
      <c r="BX78" s="12">
        <v>141</v>
      </c>
      <c r="BY78" s="16">
        <f>BX78/BW78*1000</f>
        <v>7833.333333333333</v>
      </c>
      <c r="BZ78" s="56">
        <v>0</v>
      </c>
      <c r="CA78" s="12">
        <v>0</v>
      </c>
      <c r="CB78" s="16">
        <f t="shared" si="53"/>
        <v>0</v>
      </c>
      <c r="CC78" s="56">
        <v>36</v>
      </c>
      <c r="CD78" s="12">
        <v>291</v>
      </c>
      <c r="CE78" s="16">
        <f>CD78/CC78*1000</f>
        <v>8083.3333333333339</v>
      </c>
      <c r="CF78" s="6">
        <v>0</v>
      </c>
      <c r="CG78" s="5">
        <v>0</v>
      </c>
      <c r="CH78" s="16">
        <v>0</v>
      </c>
      <c r="CI78" s="56">
        <v>36</v>
      </c>
      <c r="CJ78" s="12">
        <v>340</v>
      </c>
      <c r="CK78" s="16">
        <f>CJ78/CI78*1000</f>
        <v>9444.4444444444453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v>0</v>
      </c>
      <c r="CS78" s="5">
        <v>0</v>
      </c>
      <c r="CT78" s="16">
        <v>0</v>
      </c>
      <c r="CU78" s="6">
        <v>0</v>
      </c>
      <c r="CV78" s="5">
        <v>0</v>
      </c>
      <c r="CW78" s="16">
        <v>0</v>
      </c>
      <c r="CX78" s="6">
        <f t="shared" si="39"/>
        <v>396</v>
      </c>
      <c r="CY78" s="14">
        <f t="shared" si="47"/>
        <v>3706</v>
      </c>
    </row>
    <row r="79" spans="1:171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51"/>
        <v>0</v>
      </c>
      <c r="AP79" s="6">
        <v>0</v>
      </c>
      <c r="AQ79" s="5">
        <v>0</v>
      </c>
      <c r="AR79" s="16">
        <v>0</v>
      </c>
      <c r="AS79" s="56">
        <v>0</v>
      </c>
      <c r="AT79" s="12">
        <v>0</v>
      </c>
      <c r="AU79" s="16">
        <f t="shared" si="52"/>
        <v>0</v>
      </c>
      <c r="AV79" s="56">
        <v>432</v>
      </c>
      <c r="AW79" s="12">
        <v>4563</v>
      </c>
      <c r="AX79" s="16">
        <f t="shared" si="54"/>
        <v>10562.5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56">
        <v>36</v>
      </c>
      <c r="BR79" s="12">
        <v>332</v>
      </c>
      <c r="BS79" s="16">
        <f>BR79/BQ79*1000</f>
        <v>9222.2222222222208</v>
      </c>
      <c r="BT79" s="6">
        <v>0</v>
      </c>
      <c r="BU79" s="5">
        <v>0</v>
      </c>
      <c r="BV79" s="16">
        <v>0</v>
      </c>
      <c r="BW79" s="56">
        <v>18</v>
      </c>
      <c r="BX79" s="12">
        <v>171</v>
      </c>
      <c r="BY79" s="16">
        <f>BX79/BW79*1000</f>
        <v>9500</v>
      </c>
      <c r="BZ79" s="6">
        <v>0</v>
      </c>
      <c r="CA79" s="5">
        <v>0</v>
      </c>
      <c r="CB79" s="16">
        <f t="shared" si="53"/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v>0</v>
      </c>
      <c r="CS79" s="5">
        <v>0</v>
      </c>
      <c r="CT79" s="16">
        <v>0</v>
      </c>
      <c r="CU79" s="6">
        <v>0</v>
      </c>
      <c r="CV79" s="5">
        <v>0</v>
      </c>
      <c r="CW79" s="16">
        <v>0</v>
      </c>
      <c r="CX79" s="6">
        <f t="shared" si="39"/>
        <v>486</v>
      </c>
      <c r="CY79" s="14">
        <f t="shared" si="47"/>
        <v>5066</v>
      </c>
    </row>
    <row r="80" spans="1:171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51"/>
        <v>0</v>
      </c>
      <c r="AP80" s="6">
        <v>0</v>
      </c>
      <c r="AQ80" s="5">
        <v>0</v>
      </c>
      <c r="AR80" s="16">
        <v>0</v>
      </c>
      <c r="AS80" s="56">
        <v>0</v>
      </c>
      <c r="AT80" s="12">
        <v>0</v>
      </c>
      <c r="AU80" s="16">
        <f t="shared" si="52"/>
        <v>0</v>
      </c>
      <c r="AV80" s="56">
        <v>156</v>
      </c>
      <c r="AW80" s="12">
        <v>1500</v>
      </c>
      <c r="AX80" s="16">
        <f t="shared" si="54"/>
        <v>9615.3846153846152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56">
        <v>126</v>
      </c>
      <c r="BR80" s="12">
        <v>1207</v>
      </c>
      <c r="BS80" s="16">
        <f>BR80/BQ80*1000</f>
        <v>9579.3650793650795</v>
      </c>
      <c r="BT80" s="6">
        <v>0</v>
      </c>
      <c r="BU80" s="5">
        <v>0</v>
      </c>
      <c r="BV80" s="16">
        <v>0</v>
      </c>
      <c r="BW80" s="56">
        <v>18</v>
      </c>
      <c r="BX80" s="12">
        <v>172</v>
      </c>
      <c r="BY80" s="16">
        <f>BX80/BW80*1000</f>
        <v>9555.5555555555547</v>
      </c>
      <c r="BZ80" s="6">
        <v>0</v>
      </c>
      <c r="CA80" s="5">
        <v>0</v>
      </c>
      <c r="CB80" s="16">
        <f t="shared" si="53"/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v>0</v>
      </c>
      <c r="CS80" s="5">
        <v>0</v>
      </c>
      <c r="CT80" s="16">
        <v>0</v>
      </c>
      <c r="CU80" s="6">
        <v>0</v>
      </c>
      <c r="CV80" s="5">
        <v>0</v>
      </c>
      <c r="CW80" s="16">
        <v>0</v>
      </c>
      <c r="CX80" s="6">
        <f t="shared" si="39"/>
        <v>300</v>
      </c>
      <c r="CY80" s="14">
        <f t="shared" si="47"/>
        <v>2879</v>
      </c>
    </row>
    <row r="81" spans="1:171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51"/>
        <v>0</v>
      </c>
      <c r="AP81" s="6">
        <v>0</v>
      </c>
      <c r="AQ81" s="5">
        <v>0</v>
      </c>
      <c r="AR81" s="16">
        <v>0</v>
      </c>
      <c r="AS81" s="56">
        <v>0</v>
      </c>
      <c r="AT81" s="12">
        <v>0</v>
      </c>
      <c r="AU81" s="16">
        <f t="shared" si="52"/>
        <v>0</v>
      </c>
      <c r="AV81" s="56">
        <v>360</v>
      </c>
      <c r="AW81" s="12">
        <v>3391</v>
      </c>
      <c r="AX81" s="16">
        <f t="shared" si="54"/>
        <v>9419.4444444444434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f t="shared" si="53"/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0</v>
      </c>
      <c r="CN81" s="16">
        <v>0</v>
      </c>
      <c r="CO81" s="6">
        <v>0</v>
      </c>
      <c r="CP81" s="5">
        <v>0</v>
      </c>
      <c r="CQ81" s="16">
        <v>0</v>
      </c>
      <c r="CR81" s="6">
        <v>0</v>
      </c>
      <c r="CS81" s="5">
        <v>1</v>
      </c>
      <c r="CT81" s="16">
        <v>0</v>
      </c>
      <c r="CU81" s="6">
        <v>0</v>
      </c>
      <c r="CV81" s="5">
        <v>0</v>
      </c>
      <c r="CW81" s="16">
        <v>0</v>
      </c>
      <c r="CX81" s="6">
        <f t="shared" si="39"/>
        <v>360</v>
      </c>
      <c r="CY81" s="14">
        <f t="shared" si="47"/>
        <v>3392</v>
      </c>
    </row>
    <row r="82" spans="1:171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51"/>
        <v>0</v>
      </c>
      <c r="AP82" s="6">
        <v>0</v>
      </c>
      <c r="AQ82" s="5">
        <v>0</v>
      </c>
      <c r="AR82" s="16">
        <v>0</v>
      </c>
      <c r="AS82" s="56">
        <v>0</v>
      </c>
      <c r="AT82" s="12">
        <v>0</v>
      </c>
      <c r="AU82" s="16">
        <f t="shared" si="52"/>
        <v>0</v>
      </c>
      <c r="AV82" s="56">
        <v>144</v>
      </c>
      <c r="AW82" s="12">
        <v>1347</v>
      </c>
      <c r="AX82" s="16">
        <f t="shared" si="54"/>
        <v>9354.1666666666661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56">
        <v>60</v>
      </c>
      <c r="BL82" s="12">
        <v>90</v>
      </c>
      <c r="BM82" s="16">
        <f>BL82/BK82*1000</f>
        <v>1500</v>
      </c>
      <c r="BN82" s="6">
        <v>0</v>
      </c>
      <c r="BO82" s="5">
        <v>0</v>
      </c>
      <c r="BP82" s="16">
        <v>0</v>
      </c>
      <c r="BQ82" s="56">
        <v>36</v>
      </c>
      <c r="BR82" s="12">
        <v>345</v>
      </c>
      <c r="BS82" s="16">
        <f>BR82/BQ82*1000</f>
        <v>9583.3333333333339</v>
      </c>
      <c r="BT82" s="6">
        <v>0</v>
      </c>
      <c r="BU82" s="5">
        <v>0</v>
      </c>
      <c r="BV82" s="16">
        <v>0</v>
      </c>
      <c r="BW82" s="56">
        <v>18</v>
      </c>
      <c r="BX82" s="12">
        <v>171</v>
      </c>
      <c r="BY82" s="16">
        <f>BX82/BW82*1000</f>
        <v>9500</v>
      </c>
      <c r="BZ82" s="6">
        <v>0</v>
      </c>
      <c r="CA82" s="5">
        <v>0</v>
      </c>
      <c r="CB82" s="16">
        <f t="shared" si="53"/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v>0</v>
      </c>
      <c r="CS82" s="5">
        <v>0</v>
      </c>
      <c r="CT82" s="16">
        <v>0</v>
      </c>
      <c r="CU82" s="6">
        <v>0</v>
      </c>
      <c r="CV82" s="5">
        <v>0</v>
      </c>
      <c r="CW82" s="16">
        <v>0</v>
      </c>
      <c r="CX82" s="6">
        <f t="shared" si="39"/>
        <v>366</v>
      </c>
      <c r="CY82" s="14">
        <f t="shared" si="47"/>
        <v>2991</v>
      </c>
    </row>
    <row r="83" spans="1:171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55">SUM(AM71:AM82)</f>
        <v>0</v>
      </c>
      <c r="AN83" s="41">
        <f t="shared" si="55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 t="shared" ref="AS83:AT83" si="56">SUM(AS71:AS82)</f>
        <v>0</v>
      </c>
      <c r="AT83" s="41">
        <f t="shared" si="56"/>
        <v>0</v>
      </c>
      <c r="AU83" s="62"/>
      <c r="AV83" s="42">
        <f>SUM(AV71:AV82)</f>
        <v>1386</v>
      </c>
      <c r="AW83" s="41">
        <f>SUM(AW71:AW82)</f>
        <v>13922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0</v>
      </c>
      <c r="BI83" s="41">
        <f>SUM(BI71:BI82)</f>
        <v>0</v>
      </c>
      <c r="BJ83" s="62"/>
      <c r="BK83" s="42">
        <f>SUM(BK71:BK82)</f>
        <v>182</v>
      </c>
      <c r="BL83" s="41">
        <f>SUM(BL71:BL82)</f>
        <v>282</v>
      </c>
      <c r="BM83" s="62"/>
      <c r="BN83" s="42">
        <f>SUM(BN71:BN82)</f>
        <v>0</v>
      </c>
      <c r="BO83" s="41">
        <f>SUM(BO71:BO82)</f>
        <v>0</v>
      </c>
      <c r="BP83" s="62"/>
      <c r="BQ83" s="42">
        <f>SUM(BQ71:BQ82)</f>
        <v>252</v>
      </c>
      <c r="BR83" s="41">
        <f>SUM(BR71:BR82)</f>
        <v>2314</v>
      </c>
      <c r="BS83" s="62"/>
      <c r="BT83" s="42">
        <f>SUM(BT71:BT82)</f>
        <v>0</v>
      </c>
      <c r="BU83" s="41">
        <f>SUM(BU71:BU82)</f>
        <v>0</v>
      </c>
      <c r="BV83" s="62"/>
      <c r="BW83" s="42">
        <f>SUM(BW71:BW82)</f>
        <v>72</v>
      </c>
      <c r="BX83" s="41">
        <f>SUM(BX71:BX82)</f>
        <v>655</v>
      </c>
      <c r="BY83" s="62"/>
      <c r="BZ83" s="42">
        <f t="shared" ref="BZ83:CA83" si="57">SUM(BZ71:BZ82)</f>
        <v>0</v>
      </c>
      <c r="CA83" s="41">
        <f t="shared" si="57"/>
        <v>0</v>
      </c>
      <c r="CB83" s="62"/>
      <c r="CC83" s="42">
        <f>SUM(CC71:CC82)</f>
        <v>36</v>
      </c>
      <c r="CD83" s="41">
        <f>SUM(CD71:CD82)</f>
        <v>291</v>
      </c>
      <c r="CE83" s="62"/>
      <c r="CF83" s="42">
        <f>SUM(CF71:CF82)</f>
        <v>0</v>
      </c>
      <c r="CG83" s="41">
        <f>SUM(CG71:CG82)</f>
        <v>0</v>
      </c>
      <c r="CH83" s="62"/>
      <c r="CI83" s="42">
        <f>SUM(CI71:CI82)</f>
        <v>36</v>
      </c>
      <c r="CJ83" s="41">
        <f>SUM(CJ71:CJ82)</f>
        <v>340</v>
      </c>
      <c r="CK83" s="62"/>
      <c r="CL83" s="42">
        <f>SUM(CL71:CL82)</f>
        <v>0</v>
      </c>
      <c r="CM83" s="41">
        <f>SUM(CM71:CM82)</f>
        <v>0</v>
      </c>
      <c r="CN83" s="62"/>
      <c r="CO83" s="42">
        <f>SUM(CO71:CO82)</f>
        <v>0</v>
      </c>
      <c r="CP83" s="41">
        <f>SUM(CP71:CP82)</f>
        <v>3</v>
      </c>
      <c r="CQ83" s="62"/>
      <c r="CR83" s="42">
        <f>SUM(CR71:CR82)</f>
        <v>0</v>
      </c>
      <c r="CS83" s="41">
        <f>SUM(CS71:CS82)</f>
        <v>1</v>
      </c>
      <c r="CT83" s="62"/>
      <c r="CU83" s="42">
        <f>SUM(CU71:CU82)</f>
        <v>0</v>
      </c>
      <c r="CV83" s="41">
        <f>SUM(CV71:CV82)</f>
        <v>0</v>
      </c>
      <c r="CW83" s="62"/>
      <c r="CX83" s="42">
        <f t="shared" si="39"/>
        <v>2222</v>
      </c>
      <c r="CY83" s="43">
        <f t="shared" si="47"/>
        <v>20612</v>
      </c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</row>
    <row r="84" spans="1:171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58">IF(AM84=0,0,AN84/AM84*1000)</f>
        <v>0</v>
      </c>
      <c r="AP84" s="6">
        <v>0</v>
      </c>
      <c r="AQ84" s="5">
        <v>0</v>
      </c>
      <c r="AR84" s="16">
        <v>0</v>
      </c>
      <c r="AS84" s="56">
        <v>0</v>
      </c>
      <c r="AT84" s="12">
        <v>0</v>
      </c>
      <c r="AU84" s="16">
        <f t="shared" ref="AU84:AU95" si="59">IF(AS84=0,0,AT84/AS84*1000)</f>
        <v>0</v>
      </c>
      <c r="AV84" s="56">
        <v>144</v>
      </c>
      <c r="AW84" s="12">
        <v>1306</v>
      </c>
      <c r="AX84" s="16">
        <f t="shared" ref="AX84:AX95" si="60">AW84/AV84*1000</f>
        <v>9069.4444444444453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56">
        <v>34</v>
      </c>
      <c r="BL84" s="12">
        <v>85</v>
      </c>
      <c r="BM84" s="16">
        <f>BL84/BK84*1000</f>
        <v>2500</v>
      </c>
      <c r="BN84" s="6">
        <v>0</v>
      </c>
      <c r="BO84" s="5">
        <v>0</v>
      </c>
      <c r="BP84" s="16">
        <v>0</v>
      </c>
      <c r="BQ84" s="56">
        <v>108</v>
      </c>
      <c r="BR84" s="12">
        <v>1112</v>
      </c>
      <c r="BS84" s="16">
        <f t="shared" ref="BS84:BS95" si="61">BR84/BQ84*1000</f>
        <v>10296.296296296296</v>
      </c>
      <c r="BT84" s="6">
        <v>0</v>
      </c>
      <c r="BU84" s="5">
        <v>0</v>
      </c>
      <c r="BV84" s="16">
        <v>0</v>
      </c>
      <c r="BW84" s="56">
        <v>18</v>
      </c>
      <c r="BX84" s="12">
        <v>193</v>
      </c>
      <c r="BY84" s="16">
        <f>BX84/BW84*1000</f>
        <v>10722.222222222221</v>
      </c>
      <c r="BZ84" s="6">
        <v>0</v>
      </c>
      <c r="CA84" s="5">
        <v>0</v>
      </c>
      <c r="CB84" s="16">
        <f t="shared" ref="CB84:CB95" si="62">IF(BZ84=0,0,CA84/BZ84*1000)</f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v>0</v>
      </c>
      <c r="CS84" s="5">
        <v>0</v>
      </c>
      <c r="CT84" s="16">
        <v>0</v>
      </c>
      <c r="CU84" s="6">
        <v>0</v>
      </c>
      <c r="CV84" s="5">
        <v>0</v>
      </c>
      <c r="CW84" s="16">
        <v>0</v>
      </c>
      <c r="CX84" s="6">
        <f t="shared" ref="CX84:CX109" si="63">SUM(CU84,CR84,CO84,CL84,CI84,CC84,BW84,BT84,BQ84,BK84,BB84,AV84,AP84,AJ84,AD84,X84,R84,L84,F84,C84)</f>
        <v>358</v>
      </c>
      <c r="CY84" s="14">
        <f t="shared" si="47"/>
        <v>3242</v>
      </c>
    </row>
    <row r="85" spans="1:171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58"/>
        <v>0</v>
      </c>
      <c r="AP85" s="6">
        <v>0</v>
      </c>
      <c r="AQ85" s="5">
        <v>0</v>
      </c>
      <c r="AR85" s="16">
        <v>0</v>
      </c>
      <c r="AS85" s="56">
        <v>0</v>
      </c>
      <c r="AT85" s="12">
        <v>0</v>
      </c>
      <c r="AU85" s="16">
        <f t="shared" si="59"/>
        <v>0</v>
      </c>
      <c r="AV85" s="56">
        <v>252</v>
      </c>
      <c r="AW85" s="12">
        <v>2370</v>
      </c>
      <c r="AX85" s="16">
        <f t="shared" si="60"/>
        <v>9404.7619047619046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56">
        <v>198</v>
      </c>
      <c r="BR85" s="12">
        <v>2158</v>
      </c>
      <c r="BS85" s="16">
        <f t="shared" si="61"/>
        <v>10898.989898989899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f t="shared" si="62"/>
        <v>0</v>
      </c>
      <c r="CC85" s="6">
        <v>0</v>
      </c>
      <c r="CD85" s="5">
        <v>0</v>
      </c>
      <c r="CE85" s="16">
        <v>0</v>
      </c>
      <c r="CF85" s="6">
        <v>0</v>
      </c>
      <c r="CG85" s="5">
        <v>0</v>
      </c>
      <c r="CH85" s="16">
        <v>0</v>
      </c>
      <c r="CI85" s="56">
        <v>18</v>
      </c>
      <c r="CJ85" s="12">
        <v>197</v>
      </c>
      <c r="CK85" s="16">
        <f>CJ85/CI85*1000</f>
        <v>10944.444444444445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v>0</v>
      </c>
      <c r="CS85" s="5">
        <v>0</v>
      </c>
      <c r="CT85" s="16">
        <v>0</v>
      </c>
      <c r="CU85" s="6">
        <v>0</v>
      </c>
      <c r="CV85" s="5">
        <v>0</v>
      </c>
      <c r="CW85" s="16">
        <v>0</v>
      </c>
      <c r="CX85" s="6">
        <f t="shared" si="63"/>
        <v>468</v>
      </c>
      <c r="CY85" s="14">
        <f t="shared" si="47"/>
        <v>4725</v>
      </c>
    </row>
    <row r="86" spans="1:171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64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58"/>
        <v>0</v>
      </c>
      <c r="AP86" s="6">
        <v>0</v>
      </c>
      <c r="AQ86" s="5">
        <v>0</v>
      </c>
      <c r="AR86" s="16">
        <v>0</v>
      </c>
      <c r="AS86" s="56">
        <v>0</v>
      </c>
      <c r="AT86" s="12">
        <v>0</v>
      </c>
      <c r="AU86" s="16">
        <f t="shared" si="59"/>
        <v>0</v>
      </c>
      <c r="AV86" s="56">
        <v>108</v>
      </c>
      <c r="AW86" s="12">
        <v>1020</v>
      </c>
      <c r="AX86" s="16">
        <f t="shared" si="60"/>
        <v>9444.4444444444453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56">
        <v>11</v>
      </c>
      <c r="BL86" s="12">
        <v>105</v>
      </c>
      <c r="BM86" s="16">
        <f>BL86/BK86*1000</f>
        <v>9545.4545454545441</v>
      </c>
      <c r="BN86" s="6">
        <v>0</v>
      </c>
      <c r="BO86" s="5">
        <v>0</v>
      </c>
      <c r="BP86" s="16">
        <v>0</v>
      </c>
      <c r="BQ86" s="56">
        <v>162</v>
      </c>
      <c r="BR86" s="12">
        <v>1747</v>
      </c>
      <c r="BS86" s="16">
        <f t="shared" si="61"/>
        <v>10783.95061728395</v>
      </c>
      <c r="BT86" s="6">
        <v>0</v>
      </c>
      <c r="BU86" s="5">
        <v>0</v>
      </c>
      <c r="BV86" s="16">
        <v>0</v>
      </c>
      <c r="BW86" s="56">
        <v>18</v>
      </c>
      <c r="BX86" s="12">
        <v>207</v>
      </c>
      <c r="BY86" s="16">
        <f>BX86/BW86*1000</f>
        <v>11500</v>
      </c>
      <c r="BZ86" s="6">
        <v>0</v>
      </c>
      <c r="CA86" s="5">
        <v>0</v>
      </c>
      <c r="CB86" s="16">
        <f t="shared" si="62"/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v>0</v>
      </c>
      <c r="CS86" s="5">
        <v>0</v>
      </c>
      <c r="CT86" s="16">
        <v>0</v>
      </c>
      <c r="CU86" s="6">
        <v>0</v>
      </c>
      <c r="CV86" s="5">
        <v>0</v>
      </c>
      <c r="CW86" s="16">
        <v>0</v>
      </c>
      <c r="CX86" s="6">
        <f t="shared" si="63"/>
        <v>317</v>
      </c>
      <c r="CY86" s="14">
        <f t="shared" si="47"/>
        <v>3242</v>
      </c>
    </row>
    <row r="87" spans="1:171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58"/>
        <v>0</v>
      </c>
      <c r="AP87" s="6">
        <v>0</v>
      </c>
      <c r="AQ87" s="5">
        <v>0</v>
      </c>
      <c r="AR87" s="16">
        <v>0</v>
      </c>
      <c r="AS87" s="56">
        <v>0</v>
      </c>
      <c r="AT87" s="12">
        <v>0</v>
      </c>
      <c r="AU87" s="16">
        <f t="shared" si="59"/>
        <v>0</v>
      </c>
      <c r="AV87" s="56">
        <v>18</v>
      </c>
      <c r="AW87" s="12">
        <v>186</v>
      </c>
      <c r="AX87" s="16">
        <f t="shared" si="60"/>
        <v>10333.333333333334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56">
        <v>72</v>
      </c>
      <c r="BR87" s="12">
        <v>745</v>
      </c>
      <c r="BS87" s="16">
        <f t="shared" si="61"/>
        <v>10347.222222222221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f t="shared" si="62"/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v>0</v>
      </c>
      <c r="CS87" s="5">
        <v>0</v>
      </c>
      <c r="CT87" s="16">
        <v>0</v>
      </c>
      <c r="CU87" s="6">
        <v>0</v>
      </c>
      <c r="CV87" s="5">
        <v>0</v>
      </c>
      <c r="CW87" s="16">
        <v>0</v>
      </c>
      <c r="CX87" s="6">
        <f t="shared" si="63"/>
        <v>144</v>
      </c>
      <c r="CY87" s="14">
        <f t="shared" si="47"/>
        <v>1447</v>
      </c>
    </row>
    <row r="88" spans="1:171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58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f t="shared" si="59"/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56">
        <v>90</v>
      </c>
      <c r="BR88" s="12">
        <v>936</v>
      </c>
      <c r="BS88" s="16">
        <f t="shared" si="61"/>
        <v>10400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f t="shared" si="62"/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v>0</v>
      </c>
      <c r="CS88" s="5">
        <v>0</v>
      </c>
      <c r="CT88" s="16">
        <v>0</v>
      </c>
      <c r="CU88" s="6">
        <v>0</v>
      </c>
      <c r="CV88" s="5">
        <v>0</v>
      </c>
      <c r="CW88" s="16">
        <v>0</v>
      </c>
      <c r="CX88" s="6">
        <f t="shared" si="63"/>
        <v>90</v>
      </c>
      <c r="CY88" s="14">
        <f t="shared" si="47"/>
        <v>936</v>
      </c>
    </row>
    <row r="89" spans="1:171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58"/>
        <v>0</v>
      </c>
      <c r="AP89" s="6">
        <v>0</v>
      </c>
      <c r="AQ89" s="5">
        <v>0</v>
      </c>
      <c r="AR89" s="16">
        <v>0</v>
      </c>
      <c r="AS89" s="56">
        <v>0</v>
      </c>
      <c r="AT89" s="12">
        <v>0</v>
      </c>
      <c r="AU89" s="16">
        <f t="shared" si="59"/>
        <v>0</v>
      </c>
      <c r="AV89" s="56">
        <v>72</v>
      </c>
      <c r="AW89" s="12">
        <v>640</v>
      </c>
      <c r="AX89" s="16">
        <f t="shared" si="60"/>
        <v>8888.8888888888887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56">
        <v>108</v>
      </c>
      <c r="BR89" s="12">
        <v>1102</v>
      </c>
      <c r="BS89" s="16">
        <f t="shared" si="61"/>
        <v>10203.703703703704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f t="shared" si="62"/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v>0</v>
      </c>
      <c r="CS89" s="5">
        <v>0</v>
      </c>
      <c r="CT89" s="16">
        <v>0</v>
      </c>
      <c r="CU89" s="6">
        <v>0</v>
      </c>
      <c r="CV89" s="5">
        <v>0</v>
      </c>
      <c r="CW89" s="16">
        <v>0</v>
      </c>
      <c r="CX89" s="6">
        <f t="shared" si="63"/>
        <v>180</v>
      </c>
      <c r="CY89" s="14">
        <f t="shared" si="47"/>
        <v>1742</v>
      </c>
    </row>
    <row r="90" spans="1:171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64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58"/>
        <v>0</v>
      </c>
      <c r="AP90" s="6">
        <v>0</v>
      </c>
      <c r="AQ90" s="5">
        <v>0</v>
      </c>
      <c r="AR90" s="16">
        <v>0</v>
      </c>
      <c r="AS90" s="56">
        <v>0</v>
      </c>
      <c r="AT90" s="12">
        <v>0</v>
      </c>
      <c r="AU90" s="16">
        <f t="shared" si="59"/>
        <v>0</v>
      </c>
      <c r="AV90" s="56">
        <v>306</v>
      </c>
      <c r="AW90" s="12">
        <v>3274</v>
      </c>
      <c r="AX90" s="16">
        <f t="shared" si="60"/>
        <v>10699.346405228758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56">
        <v>187</v>
      </c>
      <c r="BR90" s="12">
        <v>2679</v>
      </c>
      <c r="BS90" s="16">
        <f t="shared" si="61"/>
        <v>14326.20320855615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f t="shared" si="62"/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v>0</v>
      </c>
      <c r="CS90" s="5">
        <v>0</v>
      </c>
      <c r="CT90" s="16">
        <v>0</v>
      </c>
      <c r="CU90" s="6">
        <v>0</v>
      </c>
      <c r="CV90" s="5">
        <v>0</v>
      </c>
      <c r="CW90" s="16">
        <v>0</v>
      </c>
      <c r="CX90" s="6">
        <f t="shared" si="63"/>
        <v>511</v>
      </c>
      <c r="CY90" s="14">
        <f t="shared" si="47"/>
        <v>6117</v>
      </c>
    </row>
    <row r="91" spans="1:171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64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58"/>
        <v>0</v>
      </c>
      <c r="AP91" s="6">
        <v>0</v>
      </c>
      <c r="AQ91" s="5">
        <v>0</v>
      </c>
      <c r="AR91" s="16">
        <v>0</v>
      </c>
      <c r="AS91" s="56">
        <v>0</v>
      </c>
      <c r="AT91" s="12">
        <v>0</v>
      </c>
      <c r="AU91" s="16">
        <f t="shared" si="59"/>
        <v>0</v>
      </c>
      <c r="AV91" s="56">
        <v>450</v>
      </c>
      <c r="AW91" s="12">
        <v>4548</v>
      </c>
      <c r="AX91" s="16">
        <f t="shared" si="60"/>
        <v>10106.666666666668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56">
        <v>216</v>
      </c>
      <c r="BR91" s="12">
        <v>2379</v>
      </c>
      <c r="BS91" s="16">
        <f t="shared" si="61"/>
        <v>11013.888888888889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f t="shared" si="62"/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v>0</v>
      </c>
      <c r="CS91" s="5">
        <v>0</v>
      </c>
      <c r="CT91" s="16">
        <v>0</v>
      </c>
      <c r="CU91" s="6">
        <v>0</v>
      </c>
      <c r="CV91" s="5">
        <v>0</v>
      </c>
      <c r="CW91" s="16">
        <v>0</v>
      </c>
      <c r="CX91" s="6">
        <f t="shared" si="63"/>
        <v>720</v>
      </c>
      <c r="CY91" s="14">
        <f t="shared" si="47"/>
        <v>7466</v>
      </c>
    </row>
    <row r="92" spans="1:171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58"/>
        <v>0</v>
      </c>
      <c r="AP92" s="6">
        <v>0</v>
      </c>
      <c r="AQ92" s="5">
        <v>0</v>
      </c>
      <c r="AR92" s="16">
        <v>0</v>
      </c>
      <c r="AS92" s="56">
        <v>0</v>
      </c>
      <c r="AT92" s="12">
        <v>0</v>
      </c>
      <c r="AU92" s="16">
        <f t="shared" si="59"/>
        <v>0</v>
      </c>
      <c r="AV92" s="56">
        <v>144</v>
      </c>
      <c r="AW92" s="12">
        <v>1409</v>
      </c>
      <c r="AX92" s="16">
        <f t="shared" si="60"/>
        <v>9784.7222222222208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56">
        <v>54</v>
      </c>
      <c r="BR92" s="12">
        <v>594</v>
      </c>
      <c r="BS92" s="16">
        <f t="shared" si="61"/>
        <v>11000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f t="shared" si="62"/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v>0</v>
      </c>
      <c r="CS92" s="5">
        <v>0</v>
      </c>
      <c r="CT92" s="16">
        <v>0</v>
      </c>
      <c r="CU92" s="6">
        <v>0</v>
      </c>
      <c r="CV92" s="5">
        <v>0</v>
      </c>
      <c r="CW92" s="16">
        <v>0</v>
      </c>
      <c r="CX92" s="6">
        <f t="shared" si="63"/>
        <v>216</v>
      </c>
      <c r="CY92" s="14">
        <f t="shared" si="47"/>
        <v>2211</v>
      </c>
    </row>
    <row r="93" spans="1:171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64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58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0</v>
      </c>
      <c r="AT93" s="12">
        <v>0</v>
      </c>
      <c r="AU93" s="16">
        <f t="shared" si="59"/>
        <v>0</v>
      </c>
      <c r="AV93" s="56">
        <v>216</v>
      </c>
      <c r="AW93" s="12">
        <v>2127</v>
      </c>
      <c r="AX93" s="16">
        <f t="shared" si="60"/>
        <v>9847.2222222222208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56">
        <v>72</v>
      </c>
      <c r="BR93" s="12">
        <v>792</v>
      </c>
      <c r="BS93" s="16">
        <f t="shared" si="61"/>
        <v>11000</v>
      </c>
      <c r="BT93" s="6">
        <v>0</v>
      </c>
      <c r="BU93" s="5">
        <v>0</v>
      </c>
      <c r="BV93" s="16">
        <v>0</v>
      </c>
      <c r="BW93" s="56">
        <v>54</v>
      </c>
      <c r="BX93" s="12">
        <v>633</v>
      </c>
      <c r="BY93" s="16">
        <f>BX93/BW93*1000</f>
        <v>11722.222222222221</v>
      </c>
      <c r="BZ93" s="6">
        <v>0</v>
      </c>
      <c r="CA93" s="5">
        <v>0</v>
      </c>
      <c r="CB93" s="16">
        <f t="shared" si="62"/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v>0</v>
      </c>
      <c r="CS93" s="5">
        <v>0</v>
      </c>
      <c r="CT93" s="16">
        <v>0</v>
      </c>
      <c r="CU93" s="6">
        <v>0</v>
      </c>
      <c r="CV93" s="5">
        <v>0</v>
      </c>
      <c r="CW93" s="16">
        <v>0</v>
      </c>
      <c r="CX93" s="6">
        <f t="shared" si="63"/>
        <v>630</v>
      </c>
      <c r="CY93" s="14">
        <f t="shared" si="47"/>
        <v>5823</v>
      </c>
    </row>
    <row r="94" spans="1:171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64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58"/>
        <v>0</v>
      </c>
      <c r="AP94" s="6">
        <v>0</v>
      </c>
      <c r="AQ94" s="5">
        <v>0</v>
      </c>
      <c r="AR94" s="16">
        <v>0</v>
      </c>
      <c r="AS94" s="56">
        <v>0</v>
      </c>
      <c r="AT94" s="12">
        <v>0</v>
      </c>
      <c r="AU94" s="16">
        <f t="shared" si="59"/>
        <v>0</v>
      </c>
      <c r="AV94" s="56">
        <v>234</v>
      </c>
      <c r="AW94" s="12">
        <v>2147</v>
      </c>
      <c r="AX94" s="16">
        <f t="shared" si="60"/>
        <v>9175.2136752136739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56">
        <v>54</v>
      </c>
      <c r="BR94" s="12">
        <v>574</v>
      </c>
      <c r="BS94" s="16">
        <f t="shared" si="61"/>
        <v>10629.62962962963</v>
      </c>
      <c r="BT94" s="6">
        <v>0</v>
      </c>
      <c r="BU94" s="5">
        <v>0</v>
      </c>
      <c r="BV94" s="16">
        <v>0</v>
      </c>
      <c r="BW94" s="56">
        <v>18</v>
      </c>
      <c r="BX94" s="12">
        <v>213</v>
      </c>
      <c r="BY94" s="16">
        <f>BX94/BW94*1000</f>
        <v>11833.333333333334</v>
      </c>
      <c r="BZ94" s="6">
        <v>0</v>
      </c>
      <c r="CA94" s="5">
        <v>0</v>
      </c>
      <c r="CB94" s="16">
        <f t="shared" si="62"/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v>0</v>
      </c>
      <c r="CS94" s="5">
        <v>0</v>
      </c>
      <c r="CT94" s="16">
        <v>0</v>
      </c>
      <c r="CU94" s="6">
        <v>0</v>
      </c>
      <c r="CV94" s="5">
        <v>0</v>
      </c>
      <c r="CW94" s="16">
        <v>0</v>
      </c>
      <c r="CX94" s="6">
        <f t="shared" si="63"/>
        <v>342</v>
      </c>
      <c r="CY94" s="14">
        <f t="shared" si="47"/>
        <v>3309</v>
      </c>
    </row>
    <row r="95" spans="1:171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58"/>
        <v>0</v>
      </c>
      <c r="AP95" s="6">
        <v>0</v>
      </c>
      <c r="AQ95" s="5">
        <v>0</v>
      </c>
      <c r="AR95" s="16">
        <v>0</v>
      </c>
      <c r="AS95" s="56">
        <v>0</v>
      </c>
      <c r="AT95" s="12">
        <v>0</v>
      </c>
      <c r="AU95" s="16">
        <f t="shared" si="59"/>
        <v>0</v>
      </c>
      <c r="AV95" s="56">
        <v>414</v>
      </c>
      <c r="AW95" s="12">
        <v>4160</v>
      </c>
      <c r="AX95" s="16">
        <f t="shared" si="60"/>
        <v>10048.309178743961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56">
        <v>90</v>
      </c>
      <c r="BR95" s="12">
        <v>927</v>
      </c>
      <c r="BS95" s="16">
        <f t="shared" si="61"/>
        <v>10300</v>
      </c>
      <c r="BT95" s="6">
        <v>0</v>
      </c>
      <c r="BU95" s="5">
        <v>0</v>
      </c>
      <c r="BV95" s="16">
        <v>0</v>
      </c>
      <c r="BW95" s="56">
        <v>36</v>
      </c>
      <c r="BX95" s="12">
        <v>393</v>
      </c>
      <c r="BY95" s="16">
        <f>BX95/BW95*1000</f>
        <v>10916.666666666666</v>
      </c>
      <c r="BZ95" s="6">
        <v>0</v>
      </c>
      <c r="CA95" s="5">
        <v>0</v>
      </c>
      <c r="CB95" s="16">
        <f t="shared" si="62"/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v>0</v>
      </c>
      <c r="CS95" s="5">
        <v>0</v>
      </c>
      <c r="CT95" s="16">
        <v>0</v>
      </c>
      <c r="CU95" s="6">
        <v>0</v>
      </c>
      <c r="CV95" s="5">
        <v>0</v>
      </c>
      <c r="CW95" s="16">
        <v>0</v>
      </c>
      <c r="CX95" s="6">
        <f t="shared" si="63"/>
        <v>540</v>
      </c>
      <c r="CY95" s="14">
        <f t="shared" si="47"/>
        <v>5480</v>
      </c>
    </row>
    <row r="96" spans="1:171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65">SUM(AM84:AM95)</f>
        <v>0</v>
      </c>
      <c r="AN96" s="41">
        <f t="shared" si="65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 t="shared" ref="AS96:AT96" si="66">SUM(AS84:AS95)</f>
        <v>0</v>
      </c>
      <c r="AT96" s="41">
        <f t="shared" si="66"/>
        <v>0</v>
      </c>
      <c r="AU96" s="62"/>
      <c r="AV96" s="42">
        <f>SUM(AV84:AV95)</f>
        <v>2358</v>
      </c>
      <c r="AW96" s="41">
        <f>SUM(AW84:AW95)</f>
        <v>23187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0</v>
      </c>
      <c r="BI96" s="41">
        <f>SUM(BI84:BI95)</f>
        <v>0</v>
      </c>
      <c r="BJ96" s="62"/>
      <c r="BK96" s="42">
        <f>SUM(BK84:BK95)</f>
        <v>45</v>
      </c>
      <c r="BL96" s="41">
        <f>SUM(BL84:BL95)</f>
        <v>190</v>
      </c>
      <c r="BM96" s="62"/>
      <c r="BN96" s="42">
        <f>SUM(BN84:BN95)</f>
        <v>0</v>
      </c>
      <c r="BO96" s="41">
        <f>SUM(BO84:BO95)</f>
        <v>0</v>
      </c>
      <c r="BP96" s="62"/>
      <c r="BQ96" s="42">
        <f>SUM(BQ84:BQ95)</f>
        <v>1411</v>
      </c>
      <c r="BR96" s="41">
        <f>SUM(BR84:BR95)</f>
        <v>15745</v>
      </c>
      <c r="BS96" s="62"/>
      <c r="BT96" s="42">
        <f>SUM(BT84:BT95)</f>
        <v>0</v>
      </c>
      <c r="BU96" s="41">
        <f>SUM(BU84:BU95)</f>
        <v>0</v>
      </c>
      <c r="BV96" s="62"/>
      <c r="BW96" s="42">
        <f>SUM(BW84:BW95)</f>
        <v>144</v>
      </c>
      <c r="BX96" s="41">
        <f>SUM(BX84:BX95)</f>
        <v>1639</v>
      </c>
      <c r="BY96" s="62"/>
      <c r="BZ96" s="42">
        <f t="shared" ref="BZ96:CA96" si="67">SUM(BZ84:BZ95)</f>
        <v>0</v>
      </c>
      <c r="CA96" s="41">
        <f t="shared" si="67"/>
        <v>0</v>
      </c>
      <c r="CB96" s="62"/>
      <c r="CC96" s="42">
        <f>SUM(CC84:CC95)</f>
        <v>0</v>
      </c>
      <c r="CD96" s="41">
        <f>SUM(CD84:CD95)</f>
        <v>0</v>
      </c>
      <c r="CE96" s="62"/>
      <c r="CF96" s="42">
        <f>SUM(CF84:CF95)</f>
        <v>0</v>
      </c>
      <c r="CG96" s="41">
        <f>SUM(CG84:CG95)</f>
        <v>0</v>
      </c>
      <c r="CH96" s="62"/>
      <c r="CI96" s="42">
        <f>SUM(CI84:CI95)</f>
        <v>18</v>
      </c>
      <c r="CJ96" s="41">
        <f>SUM(CJ84:CJ95)</f>
        <v>197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>SUM(CR84:CR95)</f>
        <v>0</v>
      </c>
      <c r="CS96" s="41">
        <f>SUM(CS84:CS95)</f>
        <v>0</v>
      </c>
      <c r="CT96" s="62"/>
      <c r="CU96" s="42">
        <f>SUM(CU84:CU95)</f>
        <v>0</v>
      </c>
      <c r="CV96" s="41">
        <f>SUM(CV84:CV95)</f>
        <v>0</v>
      </c>
      <c r="CW96" s="62"/>
      <c r="CX96" s="42">
        <f t="shared" si="63"/>
        <v>4516</v>
      </c>
      <c r="CY96" s="43">
        <f t="shared" ref="CY96:CY109" si="68">SUM(CV96,CS96,CP96,CM96,CJ96,CD96,BX96,BU96,BR96,BL96,BC96,AW96,AQ96,AK96,AE96,Y96,S96,M96,G96,D96)</f>
        <v>45740</v>
      </c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</row>
    <row r="97" spans="1:171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69">IF(AM97=0,0,AN97/AM97*1000)</f>
        <v>0</v>
      </c>
      <c r="AP97" s="6">
        <v>0</v>
      </c>
      <c r="AQ97" s="5">
        <v>0</v>
      </c>
      <c r="AR97" s="16">
        <v>0</v>
      </c>
      <c r="AS97" s="56">
        <v>0</v>
      </c>
      <c r="AT97" s="12">
        <v>0</v>
      </c>
      <c r="AU97" s="16">
        <f t="shared" ref="AU97:AU108" si="70">IF(AS97=0,0,AT97/AS97*1000)</f>
        <v>0</v>
      </c>
      <c r="AV97" s="56">
        <v>72</v>
      </c>
      <c r="AW97" s="12">
        <v>655</v>
      </c>
      <c r="AX97" s="16">
        <f t="shared" ref="AX97:AX108" si="71">AW97/AV97*1000</f>
        <v>9097.2222222222208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56">
        <v>36</v>
      </c>
      <c r="BX97" s="12">
        <v>374</v>
      </c>
      <c r="BY97" s="16">
        <f>BX97/BW97*1000</f>
        <v>10388.888888888889</v>
      </c>
      <c r="BZ97" s="6">
        <v>0</v>
      </c>
      <c r="CA97" s="5">
        <v>0</v>
      </c>
      <c r="CB97" s="16">
        <f t="shared" ref="CB97:CB108" si="72">IF(BZ97=0,0,CA97/BZ97*1000)</f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v>0</v>
      </c>
      <c r="CS97" s="5">
        <v>0</v>
      </c>
      <c r="CT97" s="16">
        <v>0</v>
      </c>
      <c r="CU97" s="6">
        <v>0</v>
      </c>
      <c r="CV97" s="5">
        <v>0</v>
      </c>
      <c r="CW97" s="16">
        <v>0</v>
      </c>
      <c r="CX97" s="6">
        <f t="shared" si="63"/>
        <v>108</v>
      </c>
      <c r="CY97" s="14">
        <f t="shared" si="68"/>
        <v>1029</v>
      </c>
    </row>
    <row r="98" spans="1:171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69"/>
        <v>0</v>
      </c>
      <c r="AP98" s="6">
        <v>0</v>
      </c>
      <c r="AQ98" s="5">
        <v>0</v>
      </c>
      <c r="AR98" s="16">
        <v>0</v>
      </c>
      <c r="AS98" s="56">
        <v>0</v>
      </c>
      <c r="AT98" s="12">
        <v>0</v>
      </c>
      <c r="AU98" s="16">
        <f t="shared" si="70"/>
        <v>0</v>
      </c>
      <c r="AV98" s="56">
        <v>198</v>
      </c>
      <c r="AW98" s="12">
        <v>1978</v>
      </c>
      <c r="AX98" s="16">
        <f t="shared" si="71"/>
        <v>9989.8989898989894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56">
        <v>54</v>
      </c>
      <c r="BR98" s="12">
        <v>544</v>
      </c>
      <c r="BS98" s="16">
        <f t="shared" ref="BS98:BS105" si="73">BR98/BQ98*1000</f>
        <v>10074.074074074075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f t="shared" si="72"/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v>0</v>
      </c>
      <c r="CS98" s="5">
        <v>0</v>
      </c>
      <c r="CT98" s="16">
        <v>0</v>
      </c>
      <c r="CU98" s="6">
        <v>0</v>
      </c>
      <c r="CV98" s="5">
        <v>0</v>
      </c>
      <c r="CW98" s="16">
        <v>0</v>
      </c>
      <c r="CX98" s="6">
        <f t="shared" si="63"/>
        <v>252</v>
      </c>
      <c r="CY98" s="14">
        <f t="shared" si="68"/>
        <v>2522</v>
      </c>
    </row>
    <row r="99" spans="1:171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69"/>
        <v>0</v>
      </c>
      <c r="AP99" s="6">
        <v>0</v>
      </c>
      <c r="AQ99" s="5">
        <v>0</v>
      </c>
      <c r="AR99" s="16">
        <v>0</v>
      </c>
      <c r="AS99" s="56">
        <v>0</v>
      </c>
      <c r="AT99" s="12">
        <v>0</v>
      </c>
      <c r="AU99" s="16">
        <f t="shared" si="70"/>
        <v>0</v>
      </c>
      <c r="AV99" s="56">
        <v>144</v>
      </c>
      <c r="AW99" s="12">
        <v>1310</v>
      </c>
      <c r="AX99" s="16">
        <f t="shared" si="71"/>
        <v>9097.2222222222208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56">
        <v>-18</v>
      </c>
      <c r="BR99" s="12">
        <v>-188</v>
      </c>
      <c r="BS99" s="16">
        <f>BR99/BQ99*-1000</f>
        <v>-10444.444444444445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f t="shared" si="72"/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v>0</v>
      </c>
      <c r="CS99" s="5">
        <v>0</v>
      </c>
      <c r="CT99" s="16">
        <v>0</v>
      </c>
      <c r="CU99" s="6">
        <v>0</v>
      </c>
      <c r="CV99" s="5">
        <v>0</v>
      </c>
      <c r="CW99" s="16">
        <v>0</v>
      </c>
      <c r="CX99" s="6">
        <f t="shared" si="63"/>
        <v>126</v>
      </c>
      <c r="CY99" s="14">
        <f t="shared" si="68"/>
        <v>1122</v>
      </c>
    </row>
    <row r="100" spans="1:171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69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f t="shared" si="70"/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f t="shared" si="72"/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v>0</v>
      </c>
      <c r="CS100" s="5">
        <v>0</v>
      </c>
      <c r="CT100" s="16">
        <v>0</v>
      </c>
      <c r="CU100" s="6">
        <v>0</v>
      </c>
      <c r="CV100" s="5">
        <v>0</v>
      </c>
      <c r="CW100" s="16">
        <v>0</v>
      </c>
      <c r="CX100" s="6">
        <f t="shared" si="63"/>
        <v>0</v>
      </c>
      <c r="CY100" s="14">
        <f t="shared" si="68"/>
        <v>0</v>
      </c>
    </row>
    <row r="101" spans="1:171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69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f t="shared" si="70"/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f t="shared" si="72"/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v>0</v>
      </c>
      <c r="CS101" s="5">
        <v>0</v>
      </c>
      <c r="CT101" s="16">
        <v>0</v>
      </c>
      <c r="CU101" s="6">
        <v>0</v>
      </c>
      <c r="CV101" s="5">
        <v>0</v>
      </c>
      <c r="CW101" s="16">
        <v>0</v>
      </c>
      <c r="CX101" s="6">
        <f t="shared" si="63"/>
        <v>1</v>
      </c>
      <c r="CY101" s="14">
        <f t="shared" si="68"/>
        <v>8</v>
      </c>
    </row>
    <row r="102" spans="1:171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69"/>
        <v>0</v>
      </c>
      <c r="AP102" s="6">
        <v>0</v>
      </c>
      <c r="AQ102" s="5">
        <v>0</v>
      </c>
      <c r="AR102" s="16">
        <v>0</v>
      </c>
      <c r="AS102" s="56">
        <v>0</v>
      </c>
      <c r="AT102" s="12">
        <v>0</v>
      </c>
      <c r="AU102" s="16">
        <f t="shared" si="70"/>
        <v>0</v>
      </c>
      <c r="AV102" s="56">
        <v>108</v>
      </c>
      <c r="AW102" s="12">
        <v>1350</v>
      </c>
      <c r="AX102" s="16">
        <f t="shared" si="71"/>
        <v>12500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f t="shared" si="72"/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v>0</v>
      </c>
      <c r="CS102" s="5">
        <v>0</v>
      </c>
      <c r="CT102" s="16">
        <v>0</v>
      </c>
      <c r="CU102" s="6">
        <v>0</v>
      </c>
      <c r="CV102" s="5">
        <v>0</v>
      </c>
      <c r="CW102" s="16">
        <v>0</v>
      </c>
      <c r="CX102" s="6">
        <f t="shared" si="63"/>
        <v>108</v>
      </c>
      <c r="CY102" s="14">
        <f t="shared" si="68"/>
        <v>1350</v>
      </c>
    </row>
    <row r="103" spans="1:171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69"/>
        <v>0</v>
      </c>
      <c r="AP103" s="6">
        <v>0</v>
      </c>
      <c r="AQ103" s="5">
        <v>0</v>
      </c>
      <c r="AR103" s="16">
        <v>0</v>
      </c>
      <c r="AS103" s="56">
        <v>0</v>
      </c>
      <c r="AT103" s="12">
        <v>0</v>
      </c>
      <c r="AU103" s="16">
        <f t="shared" si="70"/>
        <v>0</v>
      </c>
      <c r="AV103" s="56">
        <v>126</v>
      </c>
      <c r="AW103" s="12">
        <v>1574</v>
      </c>
      <c r="AX103" s="16">
        <f t="shared" si="71"/>
        <v>12492.063492063493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56">
        <v>18</v>
      </c>
      <c r="BR103" s="12">
        <v>201</v>
      </c>
      <c r="BS103" s="16">
        <f t="shared" si="73"/>
        <v>11166.666666666666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f t="shared" si="72"/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v>0</v>
      </c>
      <c r="CS103" s="5">
        <v>0</v>
      </c>
      <c r="CT103" s="16">
        <v>0</v>
      </c>
      <c r="CU103" s="6">
        <v>0</v>
      </c>
      <c r="CV103" s="5">
        <v>0</v>
      </c>
      <c r="CW103" s="16">
        <v>0</v>
      </c>
      <c r="CX103" s="6">
        <f t="shared" si="63"/>
        <v>144</v>
      </c>
      <c r="CY103" s="14">
        <f t="shared" si="68"/>
        <v>1775</v>
      </c>
    </row>
    <row r="104" spans="1:171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69"/>
        <v>0</v>
      </c>
      <c r="AP104" s="6">
        <v>0</v>
      </c>
      <c r="AQ104" s="5">
        <v>0</v>
      </c>
      <c r="AR104" s="16">
        <v>0</v>
      </c>
      <c r="AS104" s="56">
        <v>0</v>
      </c>
      <c r="AT104" s="12">
        <v>0</v>
      </c>
      <c r="AU104" s="16">
        <f t="shared" si="70"/>
        <v>0</v>
      </c>
      <c r="AV104" s="56">
        <v>432</v>
      </c>
      <c r="AW104" s="12">
        <v>5689</v>
      </c>
      <c r="AX104" s="16">
        <f t="shared" si="71"/>
        <v>13168.981481481482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f t="shared" si="72"/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v>0</v>
      </c>
      <c r="CS104" s="5">
        <v>0</v>
      </c>
      <c r="CT104" s="16">
        <v>0</v>
      </c>
      <c r="CU104" s="6">
        <v>0</v>
      </c>
      <c r="CV104" s="5">
        <v>0</v>
      </c>
      <c r="CW104" s="16">
        <v>0</v>
      </c>
      <c r="CX104" s="6">
        <f t="shared" si="63"/>
        <v>432</v>
      </c>
      <c r="CY104" s="14">
        <f t="shared" si="68"/>
        <v>5689</v>
      </c>
    </row>
    <row r="105" spans="1:171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69"/>
        <v>0</v>
      </c>
      <c r="AP105" s="6">
        <v>0</v>
      </c>
      <c r="AQ105" s="5">
        <v>0</v>
      </c>
      <c r="AR105" s="16">
        <v>0</v>
      </c>
      <c r="AS105" s="56">
        <v>0</v>
      </c>
      <c r="AT105" s="12">
        <v>0</v>
      </c>
      <c r="AU105" s="16">
        <f t="shared" si="70"/>
        <v>0</v>
      </c>
      <c r="AV105" s="56">
        <v>324</v>
      </c>
      <c r="AW105" s="12">
        <v>4889</v>
      </c>
      <c r="AX105" s="16">
        <f t="shared" si="71"/>
        <v>15089.506172839507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56">
        <v>36</v>
      </c>
      <c r="BR105" s="12">
        <v>475</v>
      </c>
      <c r="BS105" s="16">
        <f t="shared" si="73"/>
        <v>13194.444444444445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f t="shared" si="72"/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v>0</v>
      </c>
      <c r="CS105" s="5">
        <v>0</v>
      </c>
      <c r="CT105" s="16">
        <v>0</v>
      </c>
      <c r="CU105" s="6">
        <v>0</v>
      </c>
      <c r="CV105" s="5">
        <v>0</v>
      </c>
      <c r="CW105" s="16">
        <v>0</v>
      </c>
      <c r="CX105" s="6">
        <f t="shared" si="63"/>
        <v>360</v>
      </c>
      <c r="CY105" s="14">
        <f t="shared" si="68"/>
        <v>5364</v>
      </c>
    </row>
    <row r="106" spans="1:171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69"/>
        <v>0</v>
      </c>
      <c r="AP106" s="6">
        <v>0</v>
      </c>
      <c r="AQ106" s="5">
        <v>0</v>
      </c>
      <c r="AR106" s="16">
        <v>0</v>
      </c>
      <c r="AS106" s="56">
        <v>0</v>
      </c>
      <c r="AT106" s="12">
        <v>0</v>
      </c>
      <c r="AU106" s="16">
        <f t="shared" si="70"/>
        <v>0</v>
      </c>
      <c r="AV106" s="56">
        <v>126</v>
      </c>
      <c r="AW106" s="12">
        <v>1783</v>
      </c>
      <c r="AX106" s="16">
        <f t="shared" si="71"/>
        <v>14150.79365079365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f t="shared" si="72"/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v>0</v>
      </c>
      <c r="CS106" s="5">
        <v>0</v>
      </c>
      <c r="CT106" s="16">
        <v>0</v>
      </c>
      <c r="CU106" s="6">
        <v>0</v>
      </c>
      <c r="CV106" s="5">
        <v>0</v>
      </c>
      <c r="CW106" s="16">
        <v>0</v>
      </c>
      <c r="CX106" s="6">
        <f t="shared" si="63"/>
        <v>126</v>
      </c>
      <c r="CY106" s="14">
        <f t="shared" si="68"/>
        <v>1783</v>
      </c>
    </row>
    <row r="107" spans="1:171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69"/>
        <v>0</v>
      </c>
      <c r="AP107" s="6">
        <v>0</v>
      </c>
      <c r="AQ107" s="5">
        <v>0</v>
      </c>
      <c r="AR107" s="16">
        <v>0</v>
      </c>
      <c r="AS107" s="56">
        <v>0</v>
      </c>
      <c r="AT107" s="12">
        <v>0</v>
      </c>
      <c r="AU107" s="16">
        <f t="shared" si="70"/>
        <v>0</v>
      </c>
      <c r="AV107" s="56">
        <v>324</v>
      </c>
      <c r="AW107" s="12">
        <v>4644</v>
      </c>
      <c r="AX107" s="16">
        <f t="shared" si="71"/>
        <v>14333.333333333334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f t="shared" si="72"/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v>0</v>
      </c>
      <c r="CS107" s="5">
        <v>0</v>
      </c>
      <c r="CT107" s="16">
        <v>0</v>
      </c>
      <c r="CU107" s="6">
        <v>0</v>
      </c>
      <c r="CV107" s="5">
        <v>0</v>
      </c>
      <c r="CW107" s="16">
        <v>0</v>
      </c>
      <c r="CX107" s="6">
        <f t="shared" si="63"/>
        <v>324</v>
      </c>
      <c r="CY107" s="14">
        <f t="shared" si="68"/>
        <v>4644</v>
      </c>
    </row>
    <row r="108" spans="1:171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69"/>
        <v>0</v>
      </c>
      <c r="AP108" s="6">
        <v>0</v>
      </c>
      <c r="AQ108" s="5">
        <v>0</v>
      </c>
      <c r="AR108" s="16">
        <v>0</v>
      </c>
      <c r="AS108" s="56">
        <v>0</v>
      </c>
      <c r="AT108" s="12">
        <v>0</v>
      </c>
      <c r="AU108" s="16">
        <f t="shared" si="70"/>
        <v>0</v>
      </c>
      <c r="AV108" s="56">
        <v>162</v>
      </c>
      <c r="AW108" s="12">
        <v>2633</v>
      </c>
      <c r="AX108" s="16">
        <f t="shared" si="71"/>
        <v>16253.086419753085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f t="shared" si="72"/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v>0</v>
      </c>
      <c r="CS108" s="5">
        <v>0</v>
      </c>
      <c r="CT108" s="16">
        <v>0</v>
      </c>
      <c r="CU108" s="6">
        <v>0</v>
      </c>
      <c r="CV108" s="5">
        <v>0</v>
      </c>
      <c r="CW108" s="16">
        <v>0</v>
      </c>
      <c r="CX108" s="6">
        <f t="shared" si="63"/>
        <v>162</v>
      </c>
      <c r="CY108" s="14">
        <f t="shared" si="68"/>
        <v>2633</v>
      </c>
    </row>
    <row r="109" spans="1:171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74">SUM(AM97:AM108)</f>
        <v>0</v>
      </c>
      <c r="AN109" s="41">
        <f t="shared" si="74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 t="shared" ref="AS109:AT109" si="75">SUM(AS97:AS108)</f>
        <v>0</v>
      </c>
      <c r="AT109" s="41">
        <f t="shared" si="75"/>
        <v>0</v>
      </c>
      <c r="AU109" s="62"/>
      <c r="AV109" s="42">
        <f>SUM(AV97:AV108)</f>
        <v>2016</v>
      </c>
      <c r="AW109" s="41">
        <f>SUM(AW97:AW108)</f>
        <v>26505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0</v>
      </c>
      <c r="BO109" s="41">
        <f>SUM(BO97:BO108)</f>
        <v>0</v>
      </c>
      <c r="BP109" s="62"/>
      <c r="BQ109" s="42">
        <f>SUM(BQ97:BQ108)</f>
        <v>90</v>
      </c>
      <c r="BR109" s="41">
        <f>SUM(BR97:BR108)</f>
        <v>1032</v>
      </c>
      <c r="BS109" s="62"/>
      <c r="BT109" s="42">
        <f>SUM(BT97:BT108)</f>
        <v>0</v>
      </c>
      <c r="BU109" s="41">
        <f>SUM(BU97:BU108)</f>
        <v>0</v>
      </c>
      <c r="BV109" s="62"/>
      <c r="BW109" s="42">
        <f>SUM(BW97:BW108)</f>
        <v>36</v>
      </c>
      <c r="BX109" s="41">
        <f>SUM(BX97:BX108)</f>
        <v>374</v>
      </c>
      <c r="BY109" s="62"/>
      <c r="BZ109" s="42">
        <f t="shared" ref="BZ109:CA109" si="76">SUM(BZ97:BZ108)</f>
        <v>0</v>
      </c>
      <c r="CA109" s="41">
        <f t="shared" si="76"/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>SUM(CR97:CR108)</f>
        <v>0</v>
      </c>
      <c r="CS109" s="41">
        <f>SUM(CS97:CS108)</f>
        <v>0</v>
      </c>
      <c r="CT109" s="62"/>
      <c r="CU109" s="42">
        <f>SUM(CU97:CU108)</f>
        <v>0</v>
      </c>
      <c r="CV109" s="41">
        <f>SUM(CV97:CV108)</f>
        <v>0</v>
      </c>
      <c r="CW109" s="62"/>
      <c r="CX109" s="42">
        <f t="shared" si="63"/>
        <v>2143</v>
      </c>
      <c r="CY109" s="43">
        <f t="shared" si="68"/>
        <v>27919</v>
      </c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</row>
    <row r="110" spans="1:171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77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f t="shared" ref="AU110:AU121" si="78">IF(AS110=0,0,AT110/AS110*1000)</f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f t="shared" ref="CB110:CB121" si="79">IF(BZ110=0,0,CA110/BZ110*1000)</f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v>0</v>
      </c>
      <c r="CS110" s="5">
        <v>0</v>
      </c>
      <c r="CT110" s="16">
        <v>0</v>
      </c>
      <c r="CU110" s="6">
        <v>0</v>
      </c>
      <c r="CV110" s="5">
        <v>0</v>
      </c>
      <c r="CW110" s="16">
        <v>0</v>
      </c>
      <c r="CX110" s="6">
        <f t="shared" ref="CX110:CX122" si="80">SUM(CU110,CR110,CO110,CL110,CI110,CC110,BW110,BT110,BQ110,BK110,BB110,AV110,AP110,AJ110,AD110,X110,R110,L110,F110,C110,AG110,I110)</f>
        <v>0</v>
      </c>
      <c r="CY110" s="14">
        <f t="shared" ref="CY110:CY122" si="81">SUM(CV110,CS110,CP110,CM110,CJ110,CD110,BX110,BU110,BR110,BL110,BC110,AW110,AQ110,AK110,AE110,Y110,S110,M110,G110,D110,AH110,J110)</f>
        <v>0</v>
      </c>
    </row>
    <row r="111" spans="1:171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77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f t="shared" si="78"/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f t="shared" si="79"/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v>0</v>
      </c>
      <c r="CS111" s="5">
        <v>0</v>
      </c>
      <c r="CT111" s="16">
        <v>0</v>
      </c>
      <c r="CU111" s="6">
        <v>0</v>
      </c>
      <c r="CV111" s="5">
        <v>0</v>
      </c>
      <c r="CW111" s="16">
        <v>0</v>
      </c>
      <c r="CX111" s="6">
        <f t="shared" si="80"/>
        <v>0</v>
      </c>
      <c r="CY111" s="14">
        <f t="shared" si="81"/>
        <v>0</v>
      </c>
    </row>
    <row r="112" spans="1:171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77"/>
        <v>0</v>
      </c>
      <c r="AP112" s="6">
        <v>0</v>
      </c>
      <c r="AQ112" s="5">
        <v>0</v>
      </c>
      <c r="AR112" s="16">
        <v>0</v>
      </c>
      <c r="AS112" s="6">
        <v>0</v>
      </c>
      <c r="AT112" s="5">
        <v>0</v>
      </c>
      <c r="AU112" s="16">
        <f t="shared" si="78"/>
        <v>0</v>
      </c>
      <c r="AV112" s="6">
        <v>36</v>
      </c>
      <c r="AW112" s="5">
        <v>596</v>
      </c>
      <c r="AX112" s="16">
        <f t="shared" ref="AX112" si="82">AW112/AV112*1000</f>
        <v>16555.555555555558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f t="shared" si="79"/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v>0</v>
      </c>
      <c r="CS112" s="5">
        <v>0</v>
      </c>
      <c r="CT112" s="16">
        <v>0</v>
      </c>
      <c r="CU112" s="6">
        <v>0</v>
      </c>
      <c r="CV112" s="5">
        <v>0</v>
      </c>
      <c r="CW112" s="16">
        <v>0</v>
      </c>
      <c r="CX112" s="6">
        <f t="shared" si="80"/>
        <v>36</v>
      </c>
      <c r="CY112" s="14">
        <f t="shared" si="81"/>
        <v>596</v>
      </c>
    </row>
    <row r="113" spans="1:171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77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f t="shared" si="78"/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f t="shared" si="79"/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v>0</v>
      </c>
      <c r="CS113" s="5">
        <v>0</v>
      </c>
      <c r="CT113" s="16">
        <v>0</v>
      </c>
      <c r="CU113" s="6">
        <v>0</v>
      </c>
      <c r="CV113" s="5">
        <v>0</v>
      </c>
      <c r="CW113" s="16">
        <v>0</v>
      </c>
      <c r="CX113" s="6">
        <f t="shared" si="80"/>
        <v>0</v>
      </c>
      <c r="CY113" s="14">
        <f t="shared" si="81"/>
        <v>0</v>
      </c>
    </row>
    <row r="114" spans="1:171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77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f t="shared" si="78"/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f t="shared" si="79"/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v>0</v>
      </c>
      <c r="CS114" s="5">
        <v>0</v>
      </c>
      <c r="CT114" s="16">
        <v>0</v>
      </c>
      <c r="CU114" s="6">
        <v>0</v>
      </c>
      <c r="CV114" s="5">
        <v>0</v>
      </c>
      <c r="CW114" s="16">
        <v>0</v>
      </c>
      <c r="CX114" s="6">
        <f t="shared" si="80"/>
        <v>0</v>
      </c>
      <c r="CY114" s="14">
        <f t="shared" si="81"/>
        <v>0</v>
      </c>
    </row>
    <row r="115" spans="1:171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77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f t="shared" si="78"/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f t="shared" si="79"/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v>0</v>
      </c>
      <c r="CS115" s="5">
        <v>0</v>
      </c>
      <c r="CT115" s="16">
        <v>0</v>
      </c>
      <c r="CU115" s="6">
        <v>0</v>
      </c>
      <c r="CV115" s="5">
        <v>0</v>
      </c>
      <c r="CW115" s="16">
        <v>0</v>
      </c>
      <c r="CX115" s="6">
        <f t="shared" si="80"/>
        <v>0</v>
      </c>
      <c r="CY115" s="14">
        <f t="shared" si="81"/>
        <v>0</v>
      </c>
    </row>
    <row r="116" spans="1:171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83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77"/>
        <v>0</v>
      </c>
      <c r="AP116" s="6">
        <v>0</v>
      </c>
      <c r="AQ116" s="5">
        <v>0</v>
      </c>
      <c r="AR116" s="16">
        <v>0</v>
      </c>
      <c r="AS116" s="6">
        <v>0</v>
      </c>
      <c r="AT116" s="5">
        <v>0</v>
      </c>
      <c r="AU116" s="16">
        <f t="shared" si="78"/>
        <v>0</v>
      </c>
      <c r="AV116" s="6">
        <v>144</v>
      </c>
      <c r="AW116" s="5">
        <v>2871</v>
      </c>
      <c r="AX116" s="16">
        <f t="shared" ref="AX116:AX121" si="84">AW116/AV116*1000</f>
        <v>19937.5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f t="shared" si="79"/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v>0</v>
      </c>
      <c r="CS116" s="5">
        <v>0</v>
      </c>
      <c r="CT116" s="16">
        <v>0</v>
      </c>
      <c r="CU116" s="6">
        <v>0</v>
      </c>
      <c r="CV116" s="5">
        <v>0</v>
      </c>
      <c r="CW116" s="16">
        <v>0</v>
      </c>
      <c r="CX116" s="6">
        <f t="shared" si="80"/>
        <v>180</v>
      </c>
      <c r="CY116" s="14">
        <f t="shared" si="81"/>
        <v>3809</v>
      </c>
    </row>
    <row r="117" spans="1:171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77"/>
        <v>0</v>
      </c>
      <c r="AP117" s="6">
        <v>0</v>
      </c>
      <c r="AQ117" s="5">
        <v>0</v>
      </c>
      <c r="AR117" s="16">
        <v>0</v>
      </c>
      <c r="AS117" s="6">
        <v>0</v>
      </c>
      <c r="AT117" s="5">
        <v>0</v>
      </c>
      <c r="AU117" s="16">
        <f t="shared" si="78"/>
        <v>0</v>
      </c>
      <c r="AV117" s="6">
        <v>180</v>
      </c>
      <c r="AW117" s="5">
        <v>3664</v>
      </c>
      <c r="AX117" s="16">
        <f t="shared" si="84"/>
        <v>20355.555555555555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f t="shared" si="79"/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v>0</v>
      </c>
      <c r="CS117" s="5">
        <v>0</v>
      </c>
      <c r="CT117" s="16">
        <v>0</v>
      </c>
      <c r="CU117" s="6">
        <v>0</v>
      </c>
      <c r="CV117" s="5">
        <v>0</v>
      </c>
      <c r="CW117" s="16">
        <v>0</v>
      </c>
      <c r="CX117" s="6">
        <f t="shared" si="80"/>
        <v>180</v>
      </c>
      <c r="CY117" s="14">
        <f t="shared" si="81"/>
        <v>3664</v>
      </c>
    </row>
    <row r="118" spans="1:171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77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f t="shared" si="78"/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f t="shared" si="79"/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v>0</v>
      </c>
      <c r="CS118" s="5">
        <v>0</v>
      </c>
      <c r="CT118" s="16">
        <v>0</v>
      </c>
      <c r="CU118" s="6">
        <v>0</v>
      </c>
      <c r="CV118" s="5">
        <v>0</v>
      </c>
      <c r="CW118" s="16">
        <v>0</v>
      </c>
      <c r="CX118" s="6">
        <f t="shared" si="80"/>
        <v>0</v>
      </c>
      <c r="CY118" s="14">
        <f t="shared" si="81"/>
        <v>0</v>
      </c>
    </row>
    <row r="119" spans="1:171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77"/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f t="shared" si="78"/>
        <v>0</v>
      </c>
      <c r="AV119" s="6">
        <v>180</v>
      </c>
      <c r="AW119" s="5">
        <v>3902</v>
      </c>
      <c r="AX119" s="16">
        <f t="shared" si="84"/>
        <v>21677.777777777777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f t="shared" si="79"/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v>0</v>
      </c>
      <c r="CS119" s="5">
        <v>0</v>
      </c>
      <c r="CT119" s="16">
        <v>0</v>
      </c>
      <c r="CU119" s="6">
        <v>0</v>
      </c>
      <c r="CV119" s="5">
        <v>0</v>
      </c>
      <c r="CW119" s="16">
        <v>0</v>
      </c>
      <c r="CX119" s="6">
        <f t="shared" si="80"/>
        <v>180</v>
      </c>
      <c r="CY119" s="14">
        <f t="shared" si="81"/>
        <v>3902</v>
      </c>
    </row>
    <row r="120" spans="1:171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77"/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f t="shared" si="78"/>
        <v>0</v>
      </c>
      <c r="AV120" s="6">
        <v>108</v>
      </c>
      <c r="AW120" s="5">
        <v>2320</v>
      </c>
      <c r="AX120" s="16">
        <f t="shared" si="84"/>
        <v>21481.481481481482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f t="shared" si="79"/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v>0</v>
      </c>
      <c r="CS120" s="5">
        <v>0</v>
      </c>
      <c r="CT120" s="16">
        <v>0</v>
      </c>
      <c r="CU120" s="6">
        <v>0</v>
      </c>
      <c r="CV120" s="5">
        <v>0</v>
      </c>
      <c r="CW120" s="16">
        <v>0</v>
      </c>
      <c r="CX120" s="6">
        <f t="shared" si="80"/>
        <v>108</v>
      </c>
      <c r="CY120" s="14">
        <f t="shared" si="81"/>
        <v>2320</v>
      </c>
    </row>
    <row r="121" spans="1:171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77"/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f t="shared" si="78"/>
        <v>0</v>
      </c>
      <c r="AV121" s="6">
        <v>90</v>
      </c>
      <c r="AW121" s="5">
        <v>1908</v>
      </c>
      <c r="AX121" s="16">
        <f t="shared" si="84"/>
        <v>21200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f t="shared" si="79"/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v>0</v>
      </c>
      <c r="CS121" s="5">
        <v>0</v>
      </c>
      <c r="CT121" s="16">
        <v>0</v>
      </c>
      <c r="CU121" s="6">
        <v>0</v>
      </c>
      <c r="CV121" s="5">
        <v>0</v>
      </c>
      <c r="CW121" s="16">
        <v>0</v>
      </c>
      <c r="CX121" s="6">
        <f t="shared" si="80"/>
        <v>90</v>
      </c>
      <c r="CY121" s="14">
        <f t="shared" si="81"/>
        <v>1908</v>
      </c>
    </row>
    <row r="122" spans="1:171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85">SUM(AM110:AM121)</f>
        <v>0</v>
      </c>
      <c r="AN122" s="41">
        <f t="shared" si="85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 t="shared" ref="AS122:AT122" si="86">SUM(AS110:AS121)</f>
        <v>0</v>
      </c>
      <c r="AT122" s="41">
        <f t="shared" si="86"/>
        <v>0</v>
      </c>
      <c r="AU122" s="62"/>
      <c r="AV122" s="42">
        <f>SUM(AV110:AV121)</f>
        <v>738</v>
      </c>
      <c r="AW122" s="41">
        <f>SUM(AW110:AW121)</f>
        <v>15261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 t="shared" ref="BZ122:CA122" si="87">SUM(BZ110:BZ121)</f>
        <v>0</v>
      </c>
      <c r="CA122" s="41">
        <f t="shared" si="87"/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>SUM(CR110:CR121)</f>
        <v>0</v>
      </c>
      <c r="CS122" s="41">
        <f>SUM(CS110:CS121)</f>
        <v>0</v>
      </c>
      <c r="CT122" s="62"/>
      <c r="CU122" s="42">
        <f>SUM(CU110:CU121)</f>
        <v>0</v>
      </c>
      <c r="CV122" s="41">
        <f>SUM(CV110:CV121)</f>
        <v>0</v>
      </c>
      <c r="CW122" s="62"/>
      <c r="CX122" s="42">
        <f t="shared" si="80"/>
        <v>774</v>
      </c>
      <c r="CY122" s="43">
        <f t="shared" si="81"/>
        <v>16199</v>
      </c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</row>
    <row r="123" spans="1:171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88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f t="shared" ref="AU123:AU134" si="89">IF(AS123=0,0,AT123/AS123*1000)</f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f t="shared" ref="CB123:CB134" si="90">IF(BZ123=0,0,CA123/BZ123*1000)</f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v>0</v>
      </c>
      <c r="CS123" s="5">
        <v>0</v>
      </c>
      <c r="CT123" s="16">
        <v>0</v>
      </c>
      <c r="CU123" s="6">
        <v>0</v>
      </c>
      <c r="CV123" s="5">
        <v>0</v>
      </c>
      <c r="CW123" s="16">
        <v>0</v>
      </c>
      <c r="CX123" s="6">
        <f t="shared" ref="CX123:CX134" si="91">SUM(CU123,CR123,CO123,CL123,CI123,CC123,BW123,BT123,BQ123,BK123,BB123,AV123,AP123,AJ123,AD123,X123,R123,L123,F123,C123,AG123,I123+AA123+BN123+O123)</f>
        <v>0</v>
      </c>
      <c r="CY123" s="16">
        <f t="shared" ref="CY123:CY134" si="92">SUM(CV123,CS123,CP123,CM123,CJ123,CD123,BX123,BU123,BR123,BL123,BC123,AW123,AQ123,AK123,AE123,Y123,S123,M123,G123,D123,AH123,J123+AB123+BO123+P123)</f>
        <v>0</v>
      </c>
    </row>
    <row r="124" spans="1:171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88"/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f t="shared" si="89"/>
        <v>0</v>
      </c>
      <c r="AV124" s="6">
        <v>54</v>
      </c>
      <c r="AW124" s="5">
        <v>990</v>
      </c>
      <c r="AX124" s="16">
        <f t="shared" ref="AX124" si="93">AW124/AV124*1000</f>
        <v>18333.333333333332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f t="shared" si="90"/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v>0</v>
      </c>
      <c r="CS124" s="5">
        <v>0</v>
      </c>
      <c r="CT124" s="16">
        <v>0</v>
      </c>
      <c r="CU124" s="6">
        <v>0</v>
      </c>
      <c r="CV124" s="5">
        <v>0</v>
      </c>
      <c r="CW124" s="16">
        <v>0</v>
      </c>
      <c r="CX124" s="6">
        <f t="shared" si="91"/>
        <v>54</v>
      </c>
      <c r="CY124" s="16">
        <f t="shared" si="92"/>
        <v>990</v>
      </c>
    </row>
    <row r="125" spans="1:171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88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f t="shared" si="89"/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f t="shared" si="90"/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v>0</v>
      </c>
      <c r="CS125" s="5">
        <v>0</v>
      </c>
      <c r="CT125" s="16">
        <v>0</v>
      </c>
      <c r="CU125" s="6">
        <v>0</v>
      </c>
      <c r="CV125" s="5">
        <v>0</v>
      </c>
      <c r="CW125" s="16">
        <v>0</v>
      </c>
      <c r="CX125" s="6">
        <f t="shared" si="91"/>
        <v>0</v>
      </c>
      <c r="CY125" s="16">
        <f t="shared" si="92"/>
        <v>0</v>
      </c>
    </row>
    <row r="126" spans="1:171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88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f t="shared" si="89"/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f t="shared" si="90"/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v>0</v>
      </c>
      <c r="CS126" s="5">
        <v>0</v>
      </c>
      <c r="CT126" s="16">
        <v>0</v>
      </c>
      <c r="CU126" s="6">
        <v>0</v>
      </c>
      <c r="CV126" s="5">
        <v>0</v>
      </c>
      <c r="CW126" s="16">
        <v>0</v>
      </c>
      <c r="CX126" s="6">
        <f t="shared" si="91"/>
        <v>0</v>
      </c>
      <c r="CY126" s="16">
        <f t="shared" si="92"/>
        <v>0</v>
      </c>
    </row>
    <row r="127" spans="1:171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88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f t="shared" si="89"/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f t="shared" si="90"/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v>0</v>
      </c>
      <c r="CS127" s="5">
        <v>0</v>
      </c>
      <c r="CT127" s="16">
        <v>0</v>
      </c>
      <c r="CU127" s="6">
        <v>0</v>
      </c>
      <c r="CV127" s="5">
        <v>0</v>
      </c>
      <c r="CW127" s="16">
        <v>0</v>
      </c>
      <c r="CX127" s="6">
        <f t="shared" si="91"/>
        <v>0</v>
      </c>
      <c r="CY127" s="16">
        <f t="shared" si="92"/>
        <v>0</v>
      </c>
    </row>
    <row r="128" spans="1:171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88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f t="shared" si="89"/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f t="shared" si="90"/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v>0</v>
      </c>
      <c r="CS128" s="5">
        <v>0</v>
      </c>
      <c r="CT128" s="16">
        <v>0</v>
      </c>
      <c r="CU128" s="6">
        <v>0</v>
      </c>
      <c r="CV128" s="5">
        <v>0</v>
      </c>
      <c r="CW128" s="16">
        <v>0</v>
      </c>
      <c r="CX128" s="6">
        <f t="shared" si="91"/>
        <v>0</v>
      </c>
      <c r="CY128" s="16">
        <f t="shared" si="92"/>
        <v>0</v>
      </c>
    </row>
    <row r="129" spans="1:171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88"/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f t="shared" si="89"/>
        <v>0</v>
      </c>
      <c r="AV129" s="6">
        <v>215.99600000000001</v>
      </c>
      <c r="AW129" s="5">
        <v>4437.125</v>
      </c>
      <c r="AX129" s="16">
        <f t="shared" ref="AX129" si="94">AW129/AV129*1000</f>
        <v>20542.62578936647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f t="shared" si="90"/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0</v>
      </c>
      <c r="CP129" s="5">
        <v>0</v>
      </c>
      <c r="CQ129" s="16">
        <v>0</v>
      </c>
      <c r="CR129" s="6">
        <v>0</v>
      </c>
      <c r="CS129" s="5">
        <v>0</v>
      </c>
      <c r="CT129" s="16">
        <v>0</v>
      </c>
      <c r="CU129" s="6">
        <v>54</v>
      </c>
      <c r="CV129" s="5">
        <v>1111.825</v>
      </c>
      <c r="CW129" s="16">
        <f t="shared" ref="CW129" si="95">CV129/CU129*1000</f>
        <v>20589.35185185185</v>
      </c>
      <c r="CX129" s="6">
        <f t="shared" si="91"/>
        <v>269.99599999999998</v>
      </c>
      <c r="CY129" s="16">
        <f t="shared" si="92"/>
        <v>5548.95</v>
      </c>
    </row>
    <row r="130" spans="1:171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88"/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f t="shared" si="89"/>
        <v>0</v>
      </c>
      <c r="AV130" s="6">
        <v>144</v>
      </c>
      <c r="AW130" s="5">
        <v>2188.2240000000002</v>
      </c>
      <c r="AX130" s="16">
        <f t="shared" ref="AX130" si="96">AW130/AV130*1000</f>
        <v>15196.000000000002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0.1</v>
      </c>
      <c r="BL130" s="5">
        <v>20.25</v>
      </c>
      <c r="BM130" s="16">
        <f t="shared" ref="BM130" si="97">BL130/BK130*1000</f>
        <v>202500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f t="shared" si="90"/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v>0</v>
      </c>
      <c r="CS130" s="5">
        <v>0</v>
      </c>
      <c r="CT130" s="16">
        <v>0</v>
      </c>
      <c r="CU130" s="6">
        <v>0</v>
      </c>
      <c r="CV130" s="5">
        <v>0</v>
      </c>
      <c r="CW130" s="16">
        <v>0</v>
      </c>
      <c r="CX130" s="6">
        <f t="shared" si="91"/>
        <v>144.1</v>
      </c>
      <c r="CY130" s="16">
        <f t="shared" si="92"/>
        <v>2208.4740000000002</v>
      </c>
    </row>
    <row r="131" spans="1:171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88"/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f t="shared" si="89"/>
        <v>0</v>
      </c>
      <c r="AV131" s="6">
        <v>72</v>
      </c>
      <c r="AW131" s="5">
        <v>1494.797</v>
      </c>
      <c r="AX131" s="16">
        <f t="shared" ref="AX131" si="98">AW131/AV131*1000</f>
        <v>20761.069444444445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f t="shared" si="90"/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v>0</v>
      </c>
      <c r="CS131" s="5">
        <v>0</v>
      </c>
      <c r="CT131" s="16">
        <v>0</v>
      </c>
      <c r="CU131" s="6">
        <v>0</v>
      </c>
      <c r="CV131" s="5">
        <v>0</v>
      </c>
      <c r="CW131" s="16">
        <v>0</v>
      </c>
      <c r="CX131" s="6">
        <f t="shared" si="91"/>
        <v>72</v>
      </c>
      <c r="CY131" s="16">
        <f t="shared" si="92"/>
        <v>1494.797</v>
      </c>
    </row>
    <row r="132" spans="1:171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99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100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88"/>
        <v>0</v>
      </c>
      <c r="AP132" s="6">
        <v>0</v>
      </c>
      <c r="AQ132" s="5">
        <v>0</v>
      </c>
      <c r="AR132" s="16">
        <v>0</v>
      </c>
      <c r="AS132" s="6">
        <v>0</v>
      </c>
      <c r="AT132" s="5">
        <v>0</v>
      </c>
      <c r="AU132" s="16">
        <f t="shared" si="89"/>
        <v>0</v>
      </c>
      <c r="AV132" s="6">
        <v>54</v>
      </c>
      <c r="AW132" s="5">
        <v>1055.0930000000001</v>
      </c>
      <c r="AX132" s="16">
        <f t="shared" ref="AX132" si="101">AW132/AV132*1000</f>
        <v>19538.759259259263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0.69</v>
      </c>
      <c r="BO132" s="5">
        <v>9.3810000000000002</v>
      </c>
      <c r="BP132" s="16">
        <f t="shared" ref="BP132" si="102">BO132/BN132*1000</f>
        <v>13595.652173913046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f t="shared" si="90"/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v>0</v>
      </c>
      <c r="CS132" s="5">
        <v>0</v>
      </c>
      <c r="CT132" s="16">
        <v>0</v>
      </c>
      <c r="CU132" s="6">
        <v>0</v>
      </c>
      <c r="CV132" s="5">
        <v>0</v>
      </c>
      <c r="CW132" s="16">
        <v>0</v>
      </c>
      <c r="CX132" s="6">
        <f t="shared" si="91"/>
        <v>55.234999999999999</v>
      </c>
      <c r="CY132" s="16">
        <f t="shared" si="92"/>
        <v>1089.662</v>
      </c>
    </row>
    <row r="133" spans="1:171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103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104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88"/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f t="shared" si="89"/>
        <v>0</v>
      </c>
      <c r="AV133" s="6">
        <v>36</v>
      </c>
      <c r="AW133" s="5">
        <v>764.5</v>
      </c>
      <c r="AX133" s="16">
        <f t="shared" ref="AX133" si="105">AW133/AV133*1000</f>
        <v>21236.111111111109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0.28999999999999998</v>
      </c>
      <c r="BO133" s="5">
        <v>5.03</v>
      </c>
      <c r="BP133" s="16">
        <f t="shared" ref="BP133" si="106">BO133/BN133*1000</f>
        <v>17344.827586206899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f t="shared" si="90"/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v>0</v>
      </c>
      <c r="CS133" s="5">
        <v>0</v>
      </c>
      <c r="CT133" s="16">
        <v>0</v>
      </c>
      <c r="CU133" s="6">
        <v>0</v>
      </c>
      <c r="CV133" s="5">
        <v>0</v>
      </c>
      <c r="CW133" s="16">
        <v>0</v>
      </c>
      <c r="CX133" s="6">
        <f t="shared" si="91"/>
        <v>36.968000000000004</v>
      </c>
      <c r="CY133" s="16">
        <f t="shared" si="92"/>
        <v>826.22</v>
      </c>
    </row>
    <row r="134" spans="1:171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107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108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88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f t="shared" si="89"/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0.22</v>
      </c>
      <c r="BO134" s="5">
        <v>3.71</v>
      </c>
      <c r="BP134" s="16">
        <f t="shared" ref="BP134" si="109">BO134/BN134*1000</f>
        <v>16863.636363636364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f t="shared" si="90"/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0</v>
      </c>
      <c r="CM134" s="5">
        <v>0</v>
      </c>
      <c r="CN134" s="16">
        <v>0</v>
      </c>
      <c r="CO134" s="6">
        <v>0</v>
      </c>
      <c r="CP134" s="5">
        <v>0</v>
      </c>
      <c r="CQ134" s="16">
        <v>0</v>
      </c>
      <c r="CR134" s="6">
        <v>20</v>
      </c>
      <c r="CS134" s="5">
        <v>600</v>
      </c>
      <c r="CT134" s="16">
        <f t="shared" ref="CT134" si="110">CS134/CR134*1000</f>
        <v>30000</v>
      </c>
      <c r="CU134" s="6">
        <v>0</v>
      </c>
      <c r="CV134" s="5">
        <v>0</v>
      </c>
      <c r="CW134" s="16">
        <v>0</v>
      </c>
      <c r="CX134" s="6">
        <f t="shared" si="91"/>
        <v>20.658000000000001</v>
      </c>
      <c r="CY134" s="16">
        <f t="shared" si="92"/>
        <v>638.89</v>
      </c>
    </row>
    <row r="135" spans="1:171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111">SUM(AM123:AM134)</f>
        <v>0</v>
      </c>
      <c r="AN135" s="41">
        <f t="shared" si="111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 t="shared" ref="AS135:AT135" si="112">SUM(AS123:AS134)</f>
        <v>0</v>
      </c>
      <c r="AT135" s="41">
        <f t="shared" si="112"/>
        <v>0</v>
      </c>
      <c r="AU135" s="62"/>
      <c r="AV135" s="42">
        <f>SUM(AV123:AV134)</f>
        <v>575.99599999999998</v>
      </c>
      <c r="AW135" s="41">
        <f>SUM(AW123:AW134)</f>
        <v>10929.739000000001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</v>
      </c>
      <c r="BI135" s="41">
        <f>SUM(BI123:BI134)</f>
        <v>0</v>
      </c>
      <c r="BJ135" s="62"/>
      <c r="BK135" s="42">
        <f>SUM(BK123:BK134)</f>
        <v>0.1</v>
      </c>
      <c r="BL135" s="41">
        <f>SUM(BL123:BL134)</f>
        <v>20.25</v>
      </c>
      <c r="BM135" s="62"/>
      <c r="BN135" s="42">
        <f>SUM(BN123:BN134)</f>
        <v>1.2</v>
      </c>
      <c r="BO135" s="41">
        <f>SUM(BO123:BO134)</f>
        <v>18.121000000000002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 t="shared" ref="BZ135:CA135" si="113">SUM(BZ123:BZ134)</f>
        <v>0</v>
      </c>
      <c r="CA135" s="41">
        <f t="shared" si="113"/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0</v>
      </c>
      <c r="CM135" s="41">
        <f>SUM(CM123:CM134)</f>
        <v>0</v>
      </c>
      <c r="CN135" s="62"/>
      <c r="CO135" s="42">
        <f>SUM(CO123:CO134)</f>
        <v>0</v>
      </c>
      <c r="CP135" s="41">
        <f>SUM(CP123:CP134)</f>
        <v>0</v>
      </c>
      <c r="CQ135" s="62"/>
      <c r="CR135" s="42">
        <f>SUM(CR123:CR134)</f>
        <v>20</v>
      </c>
      <c r="CS135" s="41">
        <f>SUM(CS123:CS134)</f>
        <v>600</v>
      </c>
      <c r="CT135" s="62"/>
      <c r="CU135" s="42">
        <f>SUM(CU123:CU134)</f>
        <v>54</v>
      </c>
      <c r="CV135" s="41">
        <f>SUM(CV123:CV134)</f>
        <v>1111.825</v>
      </c>
      <c r="CW135" s="62"/>
      <c r="CX135" s="42">
        <f>SUM(CU135,CR135,CO135,CL135,CI135,CC135,BW135,BT135,BQ135,BK135,BB135,AV135,AP135,AJ135,AD135,X135,R135,L135,F135,C135,AG135,I135)</f>
        <v>650.096</v>
      </c>
      <c r="CY135" s="43">
        <f>SUM(CV135,CS135,CP135,CM135,CJ135,CD135,BX135,BU135,BR135,BL135,BC135,AW135,AQ135,AK135,AE135,Y135,S135,M135,G135,D135,AH135,J135)</f>
        <v>12661.814000000002</v>
      </c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</row>
    <row r="136" spans="1:171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11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11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11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f t="shared" ref="AU136:AU147" si="117">IF(AS136=0,0,AT136/AS136*1000)</f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f t="shared" ref="CB136:CB147" si="118">IF(BZ136=0,0,CA136/BZ136*1000)</f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v>0</v>
      </c>
      <c r="CS136" s="5">
        <v>0</v>
      </c>
      <c r="CT136" s="16">
        <v>0</v>
      </c>
      <c r="CU136" s="6">
        <v>0</v>
      </c>
      <c r="CV136" s="5">
        <v>0</v>
      </c>
      <c r="CW136" s="16">
        <v>0</v>
      </c>
      <c r="CX136" s="6">
        <f t="shared" ref="CX136:CX148" si="119">SUM(CU136,CR136,CO136,CL136,CI136,CC136,BW136,BT136,BQ136,BK136,BB136,AV136,AP136,AJ136,AD136,X136,R136,L136,F136,C136,AG136,I136+AA136+BN136+O136+BH136+AY136+U136+CF136)</f>
        <v>0.374</v>
      </c>
      <c r="CY136" s="16">
        <f t="shared" ref="CY136:CY148" si="120">SUM(CV136,CS136,CP136,CM136,CJ136,CD136,BX136,BU136,BR136,BL136,BC136,AW136,AQ136,AK136,AE136,Y136,S136,M136,G136,D136,AH136,J136+AB136+BO136+P136+BI136+AZ136+V136+CG136)</f>
        <v>14.27</v>
      </c>
    </row>
    <row r="137" spans="1:171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121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122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11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f t="shared" si="117"/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1.5</v>
      </c>
      <c r="BI137" s="5">
        <v>4.5</v>
      </c>
      <c r="BJ137" s="16">
        <f t="shared" ref="BJ137" si="123">BI137/BH137*1000</f>
        <v>3000</v>
      </c>
      <c r="BK137" s="6">
        <v>0</v>
      </c>
      <c r="BL137" s="5">
        <v>0</v>
      </c>
      <c r="BM137" s="16">
        <v>0</v>
      </c>
      <c r="BN137" s="6">
        <v>0.12</v>
      </c>
      <c r="BO137" s="5">
        <v>2.0099999999999998</v>
      </c>
      <c r="BP137" s="16">
        <f t="shared" ref="BP137" si="124">BO137/BN137*1000</f>
        <v>16750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f t="shared" si="118"/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v>0</v>
      </c>
      <c r="CS137" s="5">
        <v>0</v>
      </c>
      <c r="CT137" s="16">
        <v>0</v>
      </c>
      <c r="CU137" s="6">
        <v>0</v>
      </c>
      <c r="CV137" s="5">
        <v>0</v>
      </c>
      <c r="CW137" s="16">
        <v>0</v>
      </c>
      <c r="CX137" s="6">
        <f t="shared" si="119"/>
        <v>6.9319999999999995</v>
      </c>
      <c r="CY137" s="16">
        <f t="shared" si="120"/>
        <v>41.93</v>
      </c>
    </row>
    <row r="138" spans="1:171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125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126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11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f t="shared" si="117"/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0.68</v>
      </c>
      <c r="BO138" s="5">
        <v>11.55</v>
      </c>
      <c r="BP138" s="16">
        <f t="shared" ref="BP138" si="127">BO138/BN138*1000</f>
        <v>16985.294117647059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f t="shared" si="118"/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v>0</v>
      </c>
      <c r="CS138" s="5">
        <v>0</v>
      </c>
      <c r="CT138" s="16">
        <v>0</v>
      </c>
      <c r="CU138" s="6">
        <v>0</v>
      </c>
      <c r="CV138" s="5">
        <v>0</v>
      </c>
      <c r="CW138" s="16">
        <v>0</v>
      </c>
      <c r="CX138" s="6">
        <f t="shared" si="119"/>
        <v>1.1600000000000001</v>
      </c>
      <c r="CY138" s="16">
        <f t="shared" si="120"/>
        <v>36.49</v>
      </c>
    </row>
    <row r="139" spans="1:171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128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129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11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f t="shared" si="117"/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0.28000000000000003</v>
      </c>
      <c r="BO139" s="5">
        <v>5.22</v>
      </c>
      <c r="BP139" s="16">
        <f t="shared" ref="BP139:BP141" si="130">BO139/BN139*1000</f>
        <v>18642.857142857138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f t="shared" si="118"/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v>0</v>
      </c>
      <c r="CS139" s="5">
        <v>0</v>
      </c>
      <c r="CT139" s="16">
        <v>0</v>
      </c>
      <c r="CU139" s="6">
        <v>0</v>
      </c>
      <c r="CV139" s="5">
        <v>0</v>
      </c>
      <c r="CW139" s="16">
        <v>0</v>
      </c>
      <c r="CX139" s="6">
        <f t="shared" si="119"/>
        <v>0.38300000000000001</v>
      </c>
      <c r="CY139" s="16">
        <f t="shared" si="120"/>
        <v>10.52</v>
      </c>
    </row>
    <row r="140" spans="1:171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128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129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116"/>
        <v>0</v>
      </c>
      <c r="AP140" s="6">
        <v>0</v>
      </c>
      <c r="AQ140" s="5">
        <v>0</v>
      </c>
      <c r="AR140" s="16">
        <v>0</v>
      </c>
      <c r="AS140" s="6">
        <v>0</v>
      </c>
      <c r="AT140" s="5">
        <v>0</v>
      </c>
      <c r="AU140" s="16">
        <f t="shared" si="117"/>
        <v>0</v>
      </c>
      <c r="AV140" s="6">
        <v>17</v>
      </c>
      <c r="AW140" s="5">
        <v>44.19</v>
      </c>
      <c r="AX140" s="16">
        <f t="shared" ref="AX140:AX147" si="131">AW140/AV140*1000</f>
        <v>2599.411764705882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0.06</v>
      </c>
      <c r="BO140" s="5">
        <v>1.1100000000000001</v>
      </c>
      <c r="BP140" s="16">
        <f t="shared" si="130"/>
        <v>18500.000000000004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f t="shared" si="118"/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v>0</v>
      </c>
      <c r="CS140" s="5">
        <v>0</v>
      </c>
      <c r="CT140" s="16">
        <v>0</v>
      </c>
      <c r="CU140" s="6">
        <v>0</v>
      </c>
      <c r="CV140" s="5">
        <v>0</v>
      </c>
      <c r="CW140" s="16">
        <v>0</v>
      </c>
      <c r="CX140" s="6">
        <f t="shared" si="119"/>
        <v>17.497</v>
      </c>
      <c r="CY140" s="16">
        <f t="shared" si="120"/>
        <v>66.399999999999991</v>
      </c>
    </row>
    <row r="141" spans="1:171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128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129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11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f t="shared" si="117"/>
        <v>0</v>
      </c>
      <c r="AV141" s="6">
        <v>0</v>
      </c>
      <c r="AW141" s="5">
        <v>0</v>
      </c>
      <c r="AX141" s="16">
        <v>0</v>
      </c>
      <c r="AY141" s="6">
        <v>0.5</v>
      </c>
      <c r="AZ141" s="5">
        <v>1.44</v>
      </c>
      <c r="BA141" s="16">
        <f t="shared" ref="BA141" si="132">AZ141/AY141*1000</f>
        <v>2880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0.16</v>
      </c>
      <c r="BO141" s="5">
        <v>2.98</v>
      </c>
      <c r="BP141" s="16">
        <f t="shared" si="130"/>
        <v>18625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f t="shared" si="118"/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v>0</v>
      </c>
      <c r="CS141" s="5">
        <v>0</v>
      </c>
      <c r="CT141" s="16">
        <v>0</v>
      </c>
      <c r="CU141" s="6">
        <v>0</v>
      </c>
      <c r="CV141" s="5">
        <v>0</v>
      </c>
      <c r="CW141" s="16">
        <v>0</v>
      </c>
      <c r="CX141" s="6">
        <f t="shared" si="119"/>
        <v>8.8439999999999994</v>
      </c>
      <c r="CY141" s="16">
        <f t="shared" si="120"/>
        <v>32.53</v>
      </c>
    </row>
    <row r="142" spans="1:171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128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129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11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f t="shared" si="117"/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f t="shared" si="118"/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v>0</v>
      </c>
      <c r="CS142" s="5">
        <v>0</v>
      </c>
      <c r="CT142" s="16">
        <v>0</v>
      </c>
      <c r="CU142" s="6">
        <v>0</v>
      </c>
      <c r="CV142" s="5">
        <v>0</v>
      </c>
      <c r="CW142" s="16">
        <v>0</v>
      </c>
      <c r="CX142" s="6">
        <f t="shared" si="119"/>
        <v>1.45</v>
      </c>
      <c r="CY142" s="16">
        <f t="shared" si="120"/>
        <v>33.739999999999995</v>
      </c>
    </row>
    <row r="143" spans="1:171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128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129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11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f t="shared" si="117"/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f t="shared" si="118"/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v>0</v>
      </c>
      <c r="CS143" s="5">
        <v>0</v>
      </c>
      <c r="CT143" s="16">
        <v>0</v>
      </c>
      <c r="CU143" s="6">
        <v>0</v>
      </c>
      <c r="CV143" s="5">
        <v>0</v>
      </c>
      <c r="CW143" s="16">
        <v>0</v>
      </c>
      <c r="CX143" s="6">
        <f t="shared" si="119"/>
        <v>0.33100000000000002</v>
      </c>
      <c r="CY143" s="16">
        <f t="shared" si="120"/>
        <v>21.450000000000003</v>
      </c>
    </row>
    <row r="144" spans="1:171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133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128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129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11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f t="shared" si="117"/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f t="shared" si="118"/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v>0</v>
      </c>
      <c r="CS144" s="5">
        <v>0</v>
      </c>
      <c r="CT144" s="16">
        <v>0</v>
      </c>
      <c r="CU144" s="6">
        <v>0</v>
      </c>
      <c r="CV144" s="5">
        <v>0</v>
      </c>
      <c r="CW144" s="16">
        <v>0</v>
      </c>
      <c r="CX144" s="6">
        <f t="shared" si="119"/>
        <v>1.4149999999999998</v>
      </c>
      <c r="CY144" s="16">
        <f t="shared" si="120"/>
        <v>41.34</v>
      </c>
    </row>
    <row r="145" spans="1:103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128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129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11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f t="shared" si="117"/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f t="shared" si="118"/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v>0</v>
      </c>
      <c r="CS145" s="5">
        <v>0</v>
      </c>
      <c r="CT145" s="16">
        <v>0</v>
      </c>
      <c r="CU145" s="6">
        <v>0</v>
      </c>
      <c r="CV145" s="5">
        <v>0</v>
      </c>
      <c r="CW145" s="16">
        <v>0</v>
      </c>
      <c r="CX145" s="6">
        <f t="shared" si="119"/>
        <v>0.21</v>
      </c>
      <c r="CY145" s="16">
        <f t="shared" si="120"/>
        <v>10.969999999999999</v>
      </c>
    </row>
    <row r="146" spans="1:103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128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134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129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116"/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f t="shared" si="117"/>
        <v>0</v>
      </c>
      <c r="AV146" s="6">
        <v>17</v>
      </c>
      <c r="AW146" s="5">
        <v>51.68</v>
      </c>
      <c r="AX146" s="16">
        <f t="shared" si="131"/>
        <v>3040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0</v>
      </c>
      <c r="CA146" s="5">
        <v>0</v>
      </c>
      <c r="CB146" s="16">
        <f t="shared" si="118"/>
        <v>0</v>
      </c>
      <c r="CC146" s="6">
        <v>0</v>
      </c>
      <c r="CD146" s="5">
        <v>0</v>
      </c>
      <c r="CE146" s="16">
        <v>0</v>
      </c>
      <c r="CF146" s="6">
        <v>17</v>
      </c>
      <c r="CG146" s="5">
        <v>59.4</v>
      </c>
      <c r="CH146" s="16">
        <f t="shared" ref="CH146" si="135">CG146/CF146*1000</f>
        <v>3494.1176470588234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v>0</v>
      </c>
      <c r="CS146" s="5">
        <v>0</v>
      </c>
      <c r="CT146" s="16">
        <v>0</v>
      </c>
      <c r="CU146" s="6">
        <v>0</v>
      </c>
      <c r="CV146" s="5">
        <v>0</v>
      </c>
      <c r="CW146" s="16">
        <v>0</v>
      </c>
      <c r="CX146" s="6">
        <f t="shared" si="119"/>
        <v>34.216999999999999</v>
      </c>
      <c r="CY146" s="16">
        <f t="shared" si="120"/>
        <v>126.28999999999999</v>
      </c>
    </row>
    <row r="147" spans="1:103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128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129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116"/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f t="shared" si="117"/>
        <v>0</v>
      </c>
      <c r="AV147" s="6">
        <v>17</v>
      </c>
      <c r="AW147" s="5">
        <v>52.63</v>
      </c>
      <c r="AX147" s="16">
        <f t="shared" si="131"/>
        <v>3095.8823529411766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f t="shared" si="118"/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v>0</v>
      </c>
      <c r="CS147" s="5">
        <v>0</v>
      </c>
      <c r="CT147" s="16">
        <v>0</v>
      </c>
      <c r="CU147" s="6">
        <v>0</v>
      </c>
      <c r="CV147" s="5">
        <v>0</v>
      </c>
      <c r="CW147" s="16">
        <v>0</v>
      </c>
      <c r="CX147" s="6">
        <f t="shared" si="119"/>
        <v>17.664000000000001</v>
      </c>
      <c r="CY147" s="16">
        <f t="shared" si="120"/>
        <v>79.790000000000006</v>
      </c>
    </row>
    <row r="148" spans="1:103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136">SUM(AM136:AM147)</f>
        <v>0</v>
      </c>
      <c r="AN148" s="41">
        <f t="shared" si="136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 t="shared" ref="AS148:AT148" si="137">SUM(AS136:AS147)</f>
        <v>0</v>
      </c>
      <c r="AT148" s="41">
        <f t="shared" si="137"/>
        <v>0</v>
      </c>
      <c r="AU148" s="62"/>
      <c r="AV148" s="42">
        <f>SUM(AV136:AV147)</f>
        <v>51</v>
      </c>
      <c r="AW148" s="41">
        <f>SUM(AW136:AW147)</f>
        <v>148.5</v>
      </c>
      <c r="AX148" s="62"/>
      <c r="AY148" s="42">
        <f>SUM(AY136:AY147)</f>
        <v>0.5</v>
      </c>
      <c r="AZ148" s="41">
        <f>SUM(AZ136:AZ147)</f>
        <v>1.44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0</v>
      </c>
      <c r="BF148" s="41">
        <f>SUM(BF136:BF147)</f>
        <v>0</v>
      </c>
      <c r="BG148" s="62"/>
      <c r="BH148" s="42">
        <f>SUM(BH136:BH147)</f>
        <v>1.5</v>
      </c>
      <c r="BI148" s="41">
        <f>SUM(BI136:BI147)</f>
        <v>4.5</v>
      </c>
      <c r="BJ148" s="62"/>
      <c r="BK148" s="42">
        <f>SUM(BK136:BK147)</f>
        <v>0</v>
      </c>
      <c r="BL148" s="41">
        <f>SUM(BL136:BL147)</f>
        <v>0</v>
      </c>
      <c r="BM148" s="62"/>
      <c r="BN148" s="42">
        <f>SUM(BN136:BN147)</f>
        <v>1.3</v>
      </c>
      <c r="BO148" s="41">
        <f>SUM(BO136:BO147)</f>
        <v>22.87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 t="shared" ref="BZ148:CA148" si="138">SUM(BZ136:BZ147)</f>
        <v>0</v>
      </c>
      <c r="CA148" s="41">
        <f t="shared" si="138"/>
        <v>0</v>
      </c>
      <c r="CB148" s="62"/>
      <c r="CC148" s="42">
        <f>SUM(CC136:CC147)</f>
        <v>0</v>
      </c>
      <c r="CD148" s="41">
        <f>SUM(CD136:CD147)</f>
        <v>0</v>
      </c>
      <c r="CE148" s="62"/>
      <c r="CF148" s="42">
        <f>SUM(CF136:CF147)</f>
        <v>17</v>
      </c>
      <c r="CG148" s="41">
        <f>SUM(CG136:CG147)</f>
        <v>59.4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>SUM(CR136:CR147)</f>
        <v>0</v>
      </c>
      <c r="CS148" s="41">
        <f>SUM(CS136:CS147)</f>
        <v>0</v>
      </c>
      <c r="CT148" s="62"/>
      <c r="CU148" s="42">
        <f>SUM(CU136:CU147)</f>
        <v>0</v>
      </c>
      <c r="CV148" s="41">
        <f>SUM(CV136:CV147)</f>
        <v>0</v>
      </c>
      <c r="CW148" s="62"/>
      <c r="CX148" s="42">
        <f t="shared" si="119"/>
        <v>90.477000000000004</v>
      </c>
      <c r="CY148" s="43">
        <f t="shared" si="120"/>
        <v>515.72</v>
      </c>
    </row>
    <row r="149" spans="1:103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139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140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141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142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f t="shared" ref="AU149:AU160" si="143">IF(AS149=0,0,AT149/AS149*1000)</f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0</v>
      </c>
      <c r="CA149" s="5">
        <v>0</v>
      </c>
      <c r="CB149" s="16">
        <f t="shared" ref="CB149:CB160" si="144">IF(BZ149=0,0,CA149/BZ149*1000)</f>
        <v>0</v>
      </c>
      <c r="CC149" s="6">
        <v>0</v>
      </c>
      <c r="CD149" s="5">
        <v>0</v>
      </c>
      <c r="CE149" s="16">
        <v>0</v>
      </c>
      <c r="CF149" s="6">
        <v>17.5</v>
      </c>
      <c r="CG149" s="5">
        <v>55.62</v>
      </c>
      <c r="CH149" s="16">
        <f t="shared" ref="CH149:CH150" si="145">CG149/CF149*1000</f>
        <v>3178.2857142857138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</v>
      </c>
      <c r="CP149" s="5">
        <v>0</v>
      </c>
      <c r="CQ149" s="16">
        <v>0</v>
      </c>
      <c r="CR149" s="6">
        <v>0</v>
      </c>
      <c r="CS149" s="5">
        <v>0</v>
      </c>
      <c r="CT149" s="16">
        <v>0</v>
      </c>
      <c r="CU149" s="6">
        <v>0.01</v>
      </c>
      <c r="CV149" s="5">
        <v>0.26</v>
      </c>
      <c r="CW149" s="16">
        <f t="shared" ref="CW149:CW160" si="146">CV149/CU149*1000</f>
        <v>26000</v>
      </c>
      <c r="CX149" s="6">
        <f t="shared" ref="CX149:CX180" si="147">SUM(CU149,CR149,CO149,CL149,CI149,CC149,BW149,BT149,BQ149,BK149,BB149,AV149,AP149,AJ149,AD149,X149,R149,L149,F149,C149,AG149,I149+AA149+BN149+O149+BH149+AY149+U149+CF149+BE149)</f>
        <v>18.988</v>
      </c>
      <c r="CY149" s="16">
        <f t="shared" ref="CY149:CY180" si="148">SUM(CV149,CS149,CP149,CM149,CJ149,CD149,BX149,BU149,BR149,BL149,BC149,AW149,AQ149,AK149,AE149,Y149,S149,M149,G149,D149,AH149,J149+AB149+BO149+P149+BI149+AZ149+V149+CG149+BF149)</f>
        <v>112.61999999999999</v>
      </c>
    </row>
    <row r="150" spans="1:103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140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141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142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f t="shared" si="143"/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0</v>
      </c>
      <c r="CA150" s="5">
        <v>0</v>
      </c>
      <c r="CB150" s="16">
        <f t="shared" si="144"/>
        <v>0</v>
      </c>
      <c r="CC150" s="6">
        <v>0</v>
      </c>
      <c r="CD150" s="5">
        <v>0</v>
      </c>
      <c r="CE150" s="16">
        <v>0</v>
      </c>
      <c r="CF150" s="6">
        <v>15</v>
      </c>
      <c r="CG150" s="5">
        <v>53.24</v>
      </c>
      <c r="CH150" s="16">
        <f t="shared" si="145"/>
        <v>3549.3333333333335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0</v>
      </c>
      <c r="CP150" s="5">
        <v>0</v>
      </c>
      <c r="CQ150" s="16">
        <v>0</v>
      </c>
      <c r="CR150" s="6">
        <v>0</v>
      </c>
      <c r="CS150" s="5">
        <v>0</v>
      </c>
      <c r="CT150" s="16">
        <v>0</v>
      </c>
      <c r="CU150" s="6">
        <v>133</v>
      </c>
      <c r="CV150" s="5">
        <v>558.1</v>
      </c>
      <c r="CW150" s="16">
        <f t="shared" si="146"/>
        <v>4196.2406015037595</v>
      </c>
      <c r="CX150" s="6">
        <f t="shared" si="147"/>
        <v>148.23500000000001</v>
      </c>
      <c r="CY150" s="16">
        <f t="shared" si="148"/>
        <v>616.44000000000005</v>
      </c>
    </row>
    <row r="151" spans="1:103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140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142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f t="shared" si="143"/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5.0000000000000001E-3</v>
      </c>
      <c r="BO151" s="5">
        <v>0.83</v>
      </c>
      <c r="BP151" s="16">
        <f t="shared" ref="BP151:BP160" si="149">BO151/BN151*1000</f>
        <v>166000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f t="shared" si="144"/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0</v>
      </c>
      <c r="CP151" s="5">
        <v>0</v>
      </c>
      <c r="CQ151" s="16">
        <v>0</v>
      </c>
      <c r="CR151" s="6">
        <v>0</v>
      </c>
      <c r="CS151" s="5">
        <v>0</v>
      </c>
      <c r="CT151" s="16">
        <v>0</v>
      </c>
      <c r="CU151" s="6">
        <v>1E-3</v>
      </c>
      <c r="CV151" s="5">
        <v>0.13</v>
      </c>
      <c r="CW151" s="16">
        <f t="shared" si="146"/>
        <v>130000</v>
      </c>
      <c r="CX151" s="6">
        <f t="shared" si="147"/>
        <v>0.129</v>
      </c>
      <c r="CY151" s="16">
        <f t="shared" si="148"/>
        <v>4.16</v>
      </c>
    </row>
    <row r="152" spans="1:103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140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142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f t="shared" si="143"/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f t="shared" si="144"/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0</v>
      </c>
      <c r="CP152" s="5">
        <v>0</v>
      </c>
      <c r="CQ152" s="16">
        <v>0</v>
      </c>
      <c r="CR152" s="6">
        <v>0</v>
      </c>
      <c r="CS152" s="5">
        <v>0</v>
      </c>
      <c r="CT152" s="16">
        <v>0</v>
      </c>
      <c r="CU152" s="6">
        <v>132.251</v>
      </c>
      <c r="CV152" s="5">
        <v>605.88</v>
      </c>
      <c r="CW152" s="16">
        <f t="shared" si="146"/>
        <v>4581.288610294062</v>
      </c>
      <c r="CX152" s="6">
        <f t="shared" si="147"/>
        <v>137.529</v>
      </c>
      <c r="CY152" s="16">
        <f t="shared" si="148"/>
        <v>676.73</v>
      </c>
    </row>
    <row r="153" spans="1:103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140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142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f t="shared" si="143"/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f t="shared" si="144"/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0</v>
      </c>
      <c r="CP153" s="5">
        <v>0</v>
      </c>
      <c r="CQ153" s="16">
        <v>0</v>
      </c>
      <c r="CR153" s="6">
        <v>0</v>
      </c>
      <c r="CS153" s="5">
        <v>0</v>
      </c>
      <c r="CT153" s="16">
        <v>0</v>
      </c>
      <c r="CU153" s="6">
        <v>33.4</v>
      </c>
      <c r="CV153" s="5">
        <v>47.6</v>
      </c>
      <c r="CW153" s="16">
        <f t="shared" si="146"/>
        <v>1425.1497005988026</v>
      </c>
      <c r="CX153" s="6">
        <f t="shared" si="147"/>
        <v>33.53</v>
      </c>
      <c r="CY153" s="16">
        <f t="shared" si="148"/>
        <v>50.34</v>
      </c>
    </row>
    <row r="154" spans="1:103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140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142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f t="shared" si="143"/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3.0000000000000001E-3</v>
      </c>
      <c r="BO154" s="5">
        <v>0.16</v>
      </c>
      <c r="BP154" s="16">
        <f t="shared" si="149"/>
        <v>53333.333333333336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f t="shared" si="144"/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</v>
      </c>
      <c r="CM154" s="5">
        <v>0</v>
      </c>
      <c r="CN154" s="16">
        <v>0</v>
      </c>
      <c r="CO154" s="6">
        <v>0</v>
      </c>
      <c r="CP154" s="5">
        <v>0</v>
      </c>
      <c r="CQ154" s="16">
        <v>0</v>
      </c>
      <c r="CR154" s="6">
        <v>0.02</v>
      </c>
      <c r="CS154" s="5">
        <v>0.14000000000000001</v>
      </c>
      <c r="CT154" s="16">
        <f t="shared" ref="CT154" si="150">CS154/CR154*1000</f>
        <v>7000.0000000000009</v>
      </c>
      <c r="CU154" s="6">
        <v>5.0000000000000001E-3</v>
      </c>
      <c r="CV154" s="5">
        <v>0.26</v>
      </c>
      <c r="CW154" s="16">
        <f t="shared" si="146"/>
        <v>52000</v>
      </c>
      <c r="CX154" s="6">
        <f t="shared" si="147"/>
        <v>0.77800000000000002</v>
      </c>
      <c r="CY154" s="16">
        <f t="shared" si="148"/>
        <v>21.599999999999998</v>
      </c>
    </row>
    <row r="155" spans="1:103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140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142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f t="shared" si="143"/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1E-3</v>
      </c>
      <c r="BO155" s="5">
        <v>0.06</v>
      </c>
      <c r="BP155" s="16">
        <f t="shared" si="149"/>
        <v>60000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f t="shared" si="144"/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0</v>
      </c>
      <c r="CP155" s="5">
        <v>0</v>
      </c>
      <c r="CQ155" s="16">
        <v>0</v>
      </c>
      <c r="CR155" s="6">
        <v>0</v>
      </c>
      <c r="CS155" s="5">
        <v>0</v>
      </c>
      <c r="CT155" s="16">
        <v>0</v>
      </c>
      <c r="CU155" s="6">
        <v>1E-3</v>
      </c>
      <c r="CV155" s="5">
        <v>0.13</v>
      </c>
      <c r="CW155" s="16">
        <f t="shared" si="146"/>
        <v>130000</v>
      </c>
      <c r="CX155" s="6">
        <f t="shared" si="147"/>
        <v>0.38200000000000001</v>
      </c>
      <c r="CY155" s="16">
        <f t="shared" si="148"/>
        <v>8.2200000000000006</v>
      </c>
    </row>
    <row r="156" spans="1:103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140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142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f t="shared" si="143"/>
        <v>0</v>
      </c>
      <c r="AV156" s="6">
        <v>0</v>
      </c>
      <c r="AW156" s="5">
        <v>0</v>
      </c>
      <c r="AX156" s="16">
        <v>0</v>
      </c>
      <c r="AY156" s="6">
        <v>0.36</v>
      </c>
      <c r="AZ156" s="5">
        <v>2.2799999999999998</v>
      </c>
      <c r="BA156" s="16">
        <f t="shared" ref="BA156" si="151">AZ156/AY156*1000</f>
        <v>6333.333333333333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1E-3</v>
      </c>
      <c r="BL156" s="5">
        <v>0.13</v>
      </c>
      <c r="BM156" s="16">
        <f t="shared" ref="BM156:BM159" si="152">BL156/BK156*1000</f>
        <v>130000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f t="shared" si="144"/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0</v>
      </c>
      <c r="CP156" s="5">
        <v>0</v>
      </c>
      <c r="CQ156" s="16">
        <v>0</v>
      </c>
      <c r="CR156" s="6">
        <v>0</v>
      </c>
      <c r="CS156" s="5">
        <v>0</v>
      </c>
      <c r="CT156" s="16">
        <v>0</v>
      </c>
      <c r="CU156" s="6">
        <v>2E-3</v>
      </c>
      <c r="CV156" s="5">
        <v>0.26</v>
      </c>
      <c r="CW156" s="16">
        <f t="shared" si="146"/>
        <v>130000</v>
      </c>
      <c r="CX156" s="6">
        <f t="shared" si="147"/>
        <v>0.59299999999999997</v>
      </c>
      <c r="CY156" s="16">
        <f t="shared" si="148"/>
        <v>7.54</v>
      </c>
    </row>
    <row r="157" spans="1:103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139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140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142"/>
        <v>0</v>
      </c>
      <c r="AP157" s="6">
        <v>0</v>
      </c>
      <c r="AQ157" s="5">
        <v>0</v>
      </c>
      <c r="AR157" s="16">
        <v>0</v>
      </c>
      <c r="AS157" s="6">
        <v>0</v>
      </c>
      <c r="AT157" s="5">
        <v>0</v>
      </c>
      <c r="AU157" s="16">
        <f t="shared" si="143"/>
        <v>0</v>
      </c>
      <c r="AV157" s="6">
        <v>36</v>
      </c>
      <c r="AW157" s="5">
        <v>781.26</v>
      </c>
      <c r="AX157" s="16">
        <f t="shared" ref="AX157:AX160" si="153">AW157/AV157*1000</f>
        <v>21701.666666666668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0.5</v>
      </c>
      <c r="BL157" s="5">
        <v>2.5</v>
      </c>
      <c r="BM157" s="16">
        <f t="shared" si="152"/>
        <v>5000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f t="shared" si="144"/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v>0</v>
      </c>
      <c r="CS157" s="5">
        <v>0</v>
      </c>
      <c r="CT157" s="16">
        <v>0</v>
      </c>
      <c r="CU157" s="6">
        <v>0</v>
      </c>
      <c r="CV157" s="5">
        <v>0</v>
      </c>
      <c r="CW157" s="16">
        <v>0</v>
      </c>
      <c r="CX157" s="6">
        <f t="shared" si="147"/>
        <v>37.637999999999998</v>
      </c>
      <c r="CY157" s="16">
        <f t="shared" si="148"/>
        <v>803.82</v>
      </c>
    </row>
    <row r="158" spans="1:103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140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141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142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f t="shared" si="143"/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2.0009999999999999</v>
      </c>
      <c r="BL158" s="5">
        <v>12.13</v>
      </c>
      <c r="BM158" s="16">
        <f t="shared" si="152"/>
        <v>6061.9690154922546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f t="shared" si="144"/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0</v>
      </c>
      <c r="CP158" s="5">
        <v>0</v>
      </c>
      <c r="CQ158" s="16">
        <v>0</v>
      </c>
      <c r="CR158" s="6">
        <v>0</v>
      </c>
      <c r="CS158" s="5">
        <v>0</v>
      </c>
      <c r="CT158" s="16">
        <v>0</v>
      </c>
      <c r="CU158" s="6">
        <v>1E-3</v>
      </c>
      <c r="CV158" s="5">
        <v>0.13</v>
      </c>
      <c r="CW158" s="16">
        <f t="shared" si="146"/>
        <v>130000</v>
      </c>
      <c r="CX158" s="6">
        <f t="shared" si="147"/>
        <v>2.097</v>
      </c>
      <c r="CY158" s="16">
        <f t="shared" si="148"/>
        <v>18.670000000000002</v>
      </c>
    </row>
    <row r="159" spans="1:103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140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142"/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f t="shared" si="143"/>
        <v>0</v>
      </c>
      <c r="AV159" s="6">
        <v>126</v>
      </c>
      <c r="AW159" s="5">
        <v>2801.63</v>
      </c>
      <c r="AX159" s="16">
        <f t="shared" si="153"/>
        <v>22235.158730158731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1.65</v>
      </c>
      <c r="BL159" s="5">
        <v>19.649999999999999</v>
      </c>
      <c r="BM159" s="16">
        <f t="shared" si="152"/>
        <v>11909.090909090908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f t="shared" si="144"/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0</v>
      </c>
      <c r="CP159" s="5">
        <v>0</v>
      </c>
      <c r="CQ159" s="16">
        <v>0</v>
      </c>
      <c r="CR159" s="6">
        <v>0</v>
      </c>
      <c r="CS159" s="5">
        <v>0</v>
      </c>
      <c r="CT159" s="16">
        <v>0</v>
      </c>
      <c r="CU159" s="6">
        <v>5.0000000000000001E-3</v>
      </c>
      <c r="CV159" s="5">
        <v>0.59</v>
      </c>
      <c r="CW159" s="16">
        <f t="shared" si="146"/>
        <v>117999.99999999999</v>
      </c>
      <c r="CX159" s="6">
        <f t="shared" si="147"/>
        <v>127.782</v>
      </c>
      <c r="CY159" s="16">
        <f t="shared" si="148"/>
        <v>2831.23</v>
      </c>
    </row>
    <row r="160" spans="1:103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140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142"/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f t="shared" si="143"/>
        <v>0</v>
      </c>
      <c r="AV160" s="6">
        <v>90</v>
      </c>
      <c r="AW160" s="5">
        <v>2038.97</v>
      </c>
      <c r="AX160" s="16">
        <f t="shared" si="153"/>
        <v>22655.222222222223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0.25</v>
      </c>
      <c r="BF160" s="5">
        <v>24.7</v>
      </c>
      <c r="BG160" s="16">
        <f t="shared" ref="BG160" si="154">BF160/BE160*1000</f>
        <v>98800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32.704999999999998</v>
      </c>
      <c r="BO160" s="5">
        <v>646.62</v>
      </c>
      <c r="BP160" s="16">
        <f t="shared" si="149"/>
        <v>19771.288793762422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f t="shared" si="144"/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0</v>
      </c>
      <c r="CP160" s="5">
        <v>0</v>
      </c>
      <c r="CQ160" s="16">
        <v>0</v>
      </c>
      <c r="CR160" s="6">
        <v>0</v>
      </c>
      <c r="CS160" s="5">
        <v>0</v>
      </c>
      <c r="CT160" s="16">
        <v>0</v>
      </c>
      <c r="CU160" s="6">
        <v>6.0000000000000001E-3</v>
      </c>
      <c r="CV160" s="5">
        <v>0.74</v>
      </c>
      <c r="CW160" s="16">
        <f t="shared" si="146"/>
        <v>123333.33333333333</v>
      </c>
      <c r="CX160" s="6">
        <f t="shared" si="147"/>
        <v>123.021</v>
      </c>
      <c r="CY160" s="16">
        <f t="shared" si="148"/>
        <v>2712.88</v>
      </c>
    </row>
    <row r="161" spans="1:103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55">SUM(AM149:AM160)</f>
        <v>0</v>
      </c>
      <c r="AN161" s="41">
        <f t="shared" si="155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 t="shared" ref="AS161:AT161" si="156">SUM(AS149:AS160)</f>
        <v>0</v>
      </c>
      <c r="AT161" s="41">
        <f t="shared" si="156"/>
        <v>0</v>
      </c>
      <c r="AU161" s="62"/>
      <c r="AV161" s="42">
        <f>SUM(AV149:AV160)</f>
        <v>252</v>
      </c>
      <c r="AW161" s="41">
        <f>SUM(AW149:AW160)</f>
        <v>5621.8600000000006</v>
      </c>
      <c r="AX161" s="62"/>
      <c r="AY161" s="42">
        <f>SUM(AY149:AY160)</f>
        <v>0.36</v>
      </c>
      <c r="AZ161" s="41">
        <f>SUM(AZ149:AZ160)</f>
        <v>2.2799999999999998</v>
      </c>
      <c r="BA161" s="62"/>
      <c r="BB161" s="42">
        <f>SUM(BB149:BB160)</f>
        <v>0</v>
      </c>
      <c r="BC161" s="41">
        <f>SUM(BC149:BC160)</f>
        <v>0</v>
      </c>
      <c r="BD161" s="62"/>
      <c r="BE161" s="42">
        <f>SUM(BE149:BE160)</f>
        <v>0.25</v>
      </c>
      <c r="BF161" s="41">
        <f>SUM(BF149:BF160)</f>
        <v>24.7</v>
      </c>
      <c r="BG161" s="62"/>
      <c r="BH161" s="42">
        <f>SUM(BH149:BH160)</f>
        <v>0</v>
      </c>
      <c r="BI161" s="41">
        <f>SUM(BI149:BI160)</f>
        <v>0</v>
      </c>
      <c r="BJ161" s="62"/>
      <c r="BK161" s="42">
        <f>SUM(BK149:BK160)</f>
        <v>4.1519999999999992</v>
      </c>
      <c r="BL161" s="41">
        <f>SUM(BL149:BL160)</f>
        <v>34.409999999999997</v>
      </c>
      <c r="BM161" s="62"/>
      <c r="BN161" s="42">
        <f>SUM(BN149:BN160)</f>
        <v>32.713999999999999</v>
      </c>
      <c r="BO161" s="41">
        <f>SUM(BO149:BO160)</f>
        <v>647.66999999999996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 t="shared" ref="BZ161:CA161" si="157">SUM(BZ149:BZ160)</f>
        <v>0</v>
      </c>
      <c r="CA161" s="41">
        <f t="shared" si="157"/>
        <v>0</v>
      </c>
      <c r="CB161" s="62"/>
      <c r="CC161" s="42">
        <f>SUM(CC149:CC160)</f>
        <v>0</v>
      </c>
      <c r="CD161" s="41">
        <f>SUM(CD149:CD160)</f>
        <v>0</v>
      </c>
      <c r="CE161" s="62"/>
      <c r="CF161" s="42">
        <f>SUM(CF149:CF160)</f>
        <v>32.5</v>
      </c>
      <c r="CG161" s="41">
        <f>SUM(CG149:CG160)</f>
        <v>108.86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</v>
      </c>
      <c r="CM161" s="41">
        <f>SUM(CM149:CM160)</f>
        <v>0</v>
      </c>
      <c r="CN161" s="62"/>
      <c r="CO161" s="42">
        <f>SUM(CO149:CO160)</f>
        <v>0</v>
      </c>
      <c r="CP161" s="41">
        <f>SUM(CP149:CP160)</f>
        <v>0</v>
      </c>
      <c r="CQ161" s="62"/>
      <c r="CR161" s="42">
        <f>SUM(CR149:CR160)</f>
        <v>0.02</v>
      </c>
      <c r="CS161" s="41">
        <f>SUM(CS149:CS160)</f>
        <v>0.14000000000000001</v>
      </c>
      <c r="CT161" s="62"/>
      <c r="CU161" s="42">
        <f>SUM(CU149:CU160)</f>
        <v>298.6819999999999</v>
      </c>
      <c r="CV161" s="41">
        <f>SUM(CV149:CV160)</f>
        <v>1214.08</v>
      </c>
      <c r="CW161" s="62"/>
      <c r="CX161" s="42">
        <f t="shared" si="147"/>
        <v>630.70199999999988</v>
      </c>
      <c r="CY161" s="43">
        <f t="shared" si="148"/>
        <v>7864.25</v>
      </c>
    </row>
    <row r="162" spans="1:103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58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59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f t="shared" ref="AU162:AU173" si="160">IF(AS162=0,0,AT162/AS162*1000)</f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0.15</v>
      </c>
      <c r="BL162" s="5">
        <v>2.4</v>
      </c>
      <c r="BM162" s="16">
        <f t="shared" ref="BM162:BM173" si="161">BL162/BK162*1000</f>
        <v>16000</v>
      </c>
      <c r="BN162" s="6">
        <v>12</v>
      </c>
      <c r="BO162" s="5">
        <v>196</v>
      </c>
      <c r="BP162" s="16">
        <f t="shared" ref="BP162:BP173" si="162">BO162/BN162*1000</f>
        <v>16333.333333333332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f t="shared" ref="CB162:CB173" si="163">IF(BZ162=0,0,CA162/BZ162*1000)</f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v>0</v>
      </c>
      <c r="CS162" s="5">
        <v>0</v>
      </c>
      <c r="CT162" s="16">
        <v>0</v>
      </c>
      <c r="CU162" s="6">
        <v>0</v>
      </c>
      <c r="CV162" s="5">
        <v>0</v>
      </c>
      <c r="CW162" s="16">
        <v>0</v>
      </c>
      <c r="CX162" s="6">
        <f t="shared" si="147"/>
        <v>12.581</v>
      </c>
      <c r="CY162" s="16">
        <f t="shared" si="148"/>
        <v>205.36</v>
      </c>
    </row>
    <row r="163" spans="1:103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58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59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f t="shared" si="160"/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/>
      <c r="BG163" s="16">
        <v>0</v>
      </c>
      <c r="BH163" s="6">
        <v>0</v>
      </c>
      <c r="BI163" s="5">
        <v>0</v>
      </c>
      <c r="BJ163" s="16">
        <v>0</v>
      </c>
      <c r="BK163" s="6">
        <v>5.58</v>
      </c>
      <c r="BL163" s="5">
        <v>47.16</v>
      </c>
      <c r="BM163" s="16">
        <f t="shared" si="161"/>
        <v>8451.6129032258068</v>
      </c>
      <c r="BN163" s="6">
        <v>5.0000000000000001E-3</v>
      </c>
      <c r="BO163" s="5">
        <v>2.41</v>
      </c>
      <c r="BP163" s="16">
        <f t="shared" si="162"/>
        <v>482000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f t="shared" si="163"/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v>0</v>
      </c>
      <c r="CS163" s="5">
        <v>0</v>
      </c>
      <c r="CT163" s="16">
        <v>0</v>
      </c>
      <c r="CU163" s="6">
        <v>0</v>
      </c>
      <c r="CV163" s="5">
        <v>0</v>
      </c>
      <c r="CW163" s="16">
        <v>0</v>
      </c>
      <c r="CX163" s="6">
        <f t="shared" si="147"/>
        <v>6.0200000000000005</v>
      </c>
      <c r="CY163" s="16">
        <f t="shared" si="148"/>
        <v>53.69</v>
      </c>
    </row>
    <row r="164" spans="1:103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58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59"/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f t="shared" si="160"/>
        <v>0</v>
      </c>
      <c r="AV164" s="6">
        <v>144</v>
      </c>
      <c r="AW164" s="5">
        <v>3494.43</v>
      </c>
      <c r="AX164" s="16">
        <f t="shared" ref="AX164:AX168" si="164">AW164/AV164*1000</f>
        <v>24266.875</v>
      </c>
      <c r="AY164" s="6">
        <v>8.9999999999999993E-3</v>
      </c>
      <c r="AZ164" s="5">
        <v>1.21</v>
      </c>
      <c r="BA164" s="16">
        <f t="shared" ref="BA164:BA173" si="165">AZ164/AY164*1000</f>
        <v>134444.44444444447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4.3380000000000001</v>
      </c>
      <c r="BL164" s="5">
        <v>81.540000000000006</v>
      </c>
      <c r="BM164" s="16">
        <f t="shared" si="161"/>
        <v>18796.68049792531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f t="shared" si="163"/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0</v>
      </c>
      <c r="CP164" s="5">
        <v>0</v>
      </c>
      <c r="CQ164" s="16">
        <v>0</v>
      </c>
      <c r="CR164" s="6">
        <v>0</v>
      </c>
      <c r="CS164" s="5">
        <v>0</v>
      </c>
      <c r="CT164" s="16">
        <v>0</v>
      </c>
      <c r="CU164" s="6">
        <v>1E-3</v>
      </c>
      <c r="CV164" s="5">
        <v>0.15</v>
      </c>
      <c r="CW164" s="16">
        <f t="shared" ref="CW164" si="166">CV164/CU164*1000</f>
        <v>150000</v>
      </c>
      <c r="CX164" s="6">
        <f t="shared" si="147"/>
        <v>168.34800000000001</v>
      </c>
      <c r="CY164" s="16">
        <f t="shared" si="148"/>
        <v>3849.33</v>
      </c>
    </row>
    <row r="165" spans="1:103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59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f t="shared" si="160"/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0.105</v>
      </c>
      <c r="BL165" s="5">
        <v>0.56000000000000005</v>
      </c>
      <c r="BM165" s="16">
        <f t="shared" si="161"/>
        <v>5333.3333333333339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f t="shared" si="163"/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v>0</v>
      </c>
      <c r="CS165" s="5">
        <v>0</v>
      </c>
      <c r="CT165" s="16">
        <v>0</v>
      </c>
      <c r="CU165" s="6">
        <v>0</v>
      </c>
      <c r="CV165" s="5">
        <v>0</v>
      </c>
      <c r="CW165" s="16">
        <v>0</v>
      </c>
      <c r="CX165" s="6">
        <f t="shared" si="147"/>
        <v>0.105</v>
      </c>
      <c r="CY165" s="16">
        <f t="shared" si="148"/>
        <v>0.56000000000000005</v>
      </c>
    </row>
    <row r="166" spans="1:103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59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f t="shared" si="160"/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0.753</v>
      </c>
      <c r="BL166" s="5">
        <v>12.69</v>
      </c>
      <c r="BM166" s="16">
        <f t="shared" si="161"/>
        <v>16852.589641434264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f t="shared" si="163"/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0</v>
      </c>
      <c r="CM166" s="5">
        <v>0</v>
      </c>
      <c r="CN166" s="16">
        <v>0</v>
      </c>
      <c r="CO166" s="6">
        <v>0</v>
      </c>
      <c r="CP166" s="5">
        <v>0</v>
      </c>
      <c r="CQ166" s="16">
        <v>0</v>
      </c>
      <c r="CR166" s="6">
        <v>3.75</v>
      </c>
      <c r="CS166" s="5">
        <v>3.88</v>
      </c>
      <c r="CT166" s="16">
        <f t="shared" ref="CT166" si="167">CS166/CR166*1000</f>
        <v>1034.6666666666665</v>
      </c>
      <c r="CU166" s="6">
        <v>4.0000000000000001E-3</v>
      </c>
      <c r="CV166" s="5">
        <v>0.44</v>
      </c>
      <c r="CW166" s="16">
        <f>CV166/CU166*1000</f>
        <v>110000</v>
      </c>
      <c r="CX166" s="6">
        <f t="shared" si="147"/>
        <v>4.5069999999999997</v>
      </c>
      <c r="CY166" s="16">
        <f t="shared" si="148"/>
        <v>17.009999999999998</v>
      </c>
    </row>
    <row r="167" spans="1:103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68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59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f t="shared" si="160"/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0.97</v>
      </c>
      <c r="BL167" s="5">
        <v>8.76</v>
      </c>
      <c r="BM167" s="16">
        <f t="shared" si="161"/>
        <v>9030.9278350515469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f t="shared" si="163"/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v>0</v>
      </c>
      <c r="CS167" s="5">
        <v>0</v>
      </c>
      <c r="CT167" s="16">
        <v>0</v>
      </c>
      <c r="CU167" s="6">
        <v>0</v>
      </c>
      <c r="CV167" s="5">
        <v>0</v>
      </c>
      <c r="CW167" s="16">
        <v>0</v>
      </c>
      <c r="CX167" s="6">
        <f t="shared" si="147"/>
        <v>1.335</v>
      </c>
      <c r="CY167" s="16">
        <f t="shared" si="148"/>
        <v>21.72</v>
      </c>
    </row>
    <row r="168" spans="1:103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59"/>
        <v>0</v>
      </c>
      <c r="AP168" s="6">
        <v>0</v>
      </c>
      <c r="AQ168" s="5">
        <v>0</v>
      </c>
      <c r="AR168" s="16">
        <v>0</v>
      </c>
      <c r="AS168" s="6">
        <v>0</v>
      </c>
      <c r="AT168" s="5">
        <v>0</v>
      </c>
      <c r="AU168" s="16">
        <f t="shared" si="160"/>
        <v>0</v>
      </c>
      <c r="AV168" s="6">
        <v>72</v>
      </c>
      <c r="AW168" s="5">
        <v>1726.6</v>
      </c>
      <c r="AX168" s="16">
        <f t="shared" si="164"/>
        <v>23980.555555555555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7.0000000000000007E-2</v>
      </c>
      <c r="BL168" s="5">
        <v>1.63</v>
      </c>
      <c r="BM168" s="16">
        <f t="shared" si="161"/>
        <v>23285.714285714283</v>
      </c>
      <c r="BN168" s="6">
        <v>1.61</v>
      </c>
      <c r="BO168" s="5">
        <v>49.08</v>
      </c>
      <c r="BP168" s="16">
        <f t="shared" si="162"/>
        <v>30484.472049689437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f t="shared" si="163"/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v>0</v>
      </c>
      <c r="CS168" s="5">
        <v>0</v>
      </c>
      <c r="CT168" s="16">
        <v>0</v>
      </c>
      <c r="CU168" s="6">
        <v>0</v>
      </c>
      <c r="CV168" s="5">
        <v>0</v>
      </c>
      <c r="CW168" s="16">
        <v>0</v>
      </c>
      <c r="CX168" s="6">
        <f t="shared" si="147"/>
        <v>73.679999999999993</v>
      </c>
      <c r="CY168" s="16">
        <f t="shared" si="148"/>
        <v>1777.31</v>
      </c>
    </row>
    <row r="169" spans="1:103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59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f t="shared" si="160"/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0.01</v>
      </c>
      <c r="BL169" s="5">
        <v>0.26</v>
      </c>
      <c r="BM169" s="16">
        <f t="shared" si="161"/>
        <v>26000</v>
      </c>
      <c r="BN169" s="6">
        <v>0.55500000000000005</v>
      </c>
      <c r="BO169" s="5">
        <v>19.739999999999998</v>
      </c>
      <c r="BP169" s="16">
        <f t="shared" si="162"/>
        <v>35567.567567567567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f t="shared" si="163"/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v>0</v>
      </c>
      <c r="CS169" s="5">
        <v>0</v>
      </c>
      <c r="CT169" s="16">
        <v>0</v>
      </c>
      <c r="CU169" s="6">
        <v>0</v>
      </c>
      <c r="CV169" s="5">
        <v>0</v>
      </c>
      <c r="CW169" s="16">
        <v>0</v>
      </c>
      <c r="CX169" s="6">
        <f t="shared" si="147"/>
        <v>0.56500000000000006</v>
      </c>
      <c r="CY169" s="16">
        <f t="shared" si="148"/>
        <v>20</v>
      </c>
    </row>
    <row r="170" spans="1:103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68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59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f t="shared" si="160"/>
        <v>0</v>
      </c>
      <c r="AV170" s="6">
        <v>0</v>
      </c>
      <c r="AW170" s="5">
        <v>0</v>
      </c>
      <c r="AX170" s="16">
        <v>0</v>
      </c>
      <c r="AY170" s="6">
        <v>0.45500000000000002</v>
      </c>
      <c r="AZ170" s="5">
        <v>17.23</v>
      </c>
      <c r="BA170" s="16">
        <f t="shared" si="165"/>
        <v>37868.131868131866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0.01</v>
      </c>
      <c r="BL170" s="5">
        <v>0.26</v>
      </c>
      <c r="BM170" s="16">
        <f t="shared" si="161"/>
        <v>26000</v>
      </c>
      <c r="BN170" s="6">
        <v>0.89100000000000001</v>
      </c>
      <c r="BO170" s="5">
        <v>30.02</v>
      </c>
      <c r="BP170" s="16">
        <f t="shared" si="162"/>
        <v>33692.480359147026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f t="shared" si="163"/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v>0</v>
      </c>
      <c r="CS170" s="5">
        <v>0</v>
      </c>
      <c r="CT170" s="16">
        <v>0</v>
      </c>
      <c r="CU170" s="6">
        <v>0</v>
      </c>
      <c r="CV170" s="5">
        <v>0</v>
      </c>
      <c r="CW170" s="16">
        <v>0</v>
      </c>
      <c r="CX170" s="6">
        <f t="shared" si="147"/>
        <v>1.4060000000000001</v>
      </c>
      <c r="CY170" s="16">
        <f t="shared" si="148"/>
        <v>48.11</v>
      </c>
    </row>
    <row r="171" spans="1:103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59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f t="shared" si="160"/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0.90500000000000003</v>
      </c>
      <c r="BL171" s="5">
        <v>22.56</v>
      </c>
      <c r="BM171" s="16">
        <f t="shared" si="161"/>
        <v>24928.176795580108</v>
      </c>
      <c r="BN171" s="6">
        <v>0.45700000000000002</v>
      </c>
      <c r="BO171" s="5">
        <v>14.25</v>
      </c>
      <c r="BP171" s="16">
        <f t="shared" si="162"/>
        <v>31181.619256017504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f t="shared" si="163"/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v>0</v>
      </c>
      <c r="CS171" s="5">
        <v>0</v>
      </c>
      <c r="CT171" s="16">
        <v>0</v>
      </c>
      <c r="CU171" s="6">
        <v>0</v>
      </c>
      <c r="CV171" s="5">
        <v>0</v>
      </c>
      <c r="CW171" s="16">
        <v>0</v>
      </c>
      <c r="CX171" s="6">
        <f t="shared" si="147"/>
        <v>1.3620000000000001</v>
      </c>
      <c r="CY171" s="16">
        <f t="shared" si="148"/>
        <v>36.81</v>
      </c>
    </row>
    <row r="172" spans="1:103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68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59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f t="shared" si="160"/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5.1999999999999998E-2</v>
      </c>
      <c r="BI172" s="5">
        <v>2.64</v>
      </c>
      <c r="BJ172" s="16">
        <f t="shared" ref="BJ172" si="169">BI172/BH172*1000</f>
        <v>50769.230769230773</v>
      </c>
      <c r="BK172" s="6">
        <v>0.17</v>
      </c>
      <c r="BL172" s="5">
        <v>3.28</v>
      </c>
      <c r="BM172" s="16">
        <f t="shared" si="161"/>
        <v>19294.117647058822</v>
      </c>
      <c r="BN172" s="6">
        <v>1.1990000000000001</v>
      </c>
      <c r="BO172" s="5">
        <v>47.15</v>
      </c>
      <c r="BP172" s="16">
        <f t="shared" si="162"/>
        <v>39324.437030859044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f t="shared" si="163"/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v>0</v>
      </c>
      <c r="CS172" s="5">
        <v>0</v>
      </c>
      <c r="CT172" s="16">
        <v>0</v>
      </c>
      <c r="CU172" s="6">
        <v>0</v>
      </c>
      <c r="CV172" s="5">
        <v>0</v>
      </c>
      <c r="CW172" s="16">
        <v>0</v>
      </c>
      <c r="CX172" s="6">
        <f t="shared" si="147"/>
        <v>8.4209999999999994</v>
      </c>
      <c r="CY172" s="16">
        <f t="shared" si="148"/>
        <v>179.07</v>
      </c>
    </row>
    <row r="173" spans="1:103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59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f t="shared" si="160"/>
        <v>0</v>
      </c>
      <c r="AV173" s="6">
        <v>0</v>
      </c>
      <c r="AW173" s="5">
        <v>0</v>
      </c>
      <c r="AX173" s="16">
        <v>0</v>
      </c>
      <c r="AY173" s="6">
        <v>0.06</v>
      </c>
      <c r="AZ173" s="5">
        <v>17.37</v>
      </c>
      <c r="BA173" s="16">
        <f t="shared" si="165"/>
        <v>289500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0.61499999999999999</v>
      </c>
      <c r="BL173" s="5">
        <v>5.55</v>
      </c>
      <c r="BM173" s="16">
        <f t="shared" si="161"/>
        <v>9024.3902439024387</v>
      </c>
      <c r="BN173" s="6">
        <v>0.48699999999999999</v>
      </c>
      <c r="BO173" s="5">
        <v>23.51</v>
      </c>
      <c r="BP173" s="16">
        <f t="shared" si="162"/>
        <v>48275.154004106778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f t="shared" si="163"/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v>0</v>
      </c>
      <c r="CS173" s="5">
        <v>0</v>
      </c>
      <c r="CT173" s="16">
        <v>0</v>
      </c>
      <c r="CU173" s="6">
        <v>0</v>
      </c>
      <c r="CV173" s="5">
        <v>0</v>
      </c>
      <c r="CW173" s="16">
        <v>0</v>
      </c>
      <c r="CX173" s="6">
        <f t="shared" si="147"/>
        <v>1.1619999999999999</v>
      </c>
      <c r="CY173" s="16">
        <f t="shared" si="148"/>
        <v>46.43</v>
      </c>
    </row>
    <row r="174" spans="1:103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70">SUM(AM162:AM173)</f>
        <v>0</v>
      </c>
      <c r="AN174" s="41">
        <f t="shared" si="170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 t="shared" ref="AS174:AT174" si="171">SUM(AS162:AS173)</f>
        <v>0</v>
      </c>
      <c r="AT174" s="41">
        <f t="shared" si="171"/>
        <v>0</v>
      </c>
      <c r="AU174" s="62"/>
      <c r="AV174" s="42">
        <f>SUM(AV162:AV173)</f>
        <v>216</v>
      </c>
      <c r="AW174" s="41">
        <f>SUM(AW162:AW173)</f>
        <v>5221.03</v>
      </c>
      <c r="AX174" s="62"/>
      <c r="AY174" s="42">
        <f>SUM(AY162:AY173)</f>
        <v>0.52400000000000002</v>
      </c>
      <c r="AZ174" s="41">
        <f>SUM(AZ162:AZ173)</f>
        <v>35.81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0</v>
      </c>
      <c r="BF174" s="41">
        <f>SUM(BF162:BF173)</f>
        <v>0</v>
      </c>
      <c r="BG174" s="62"/>
      <c r="BH174" s="42">
        <f>SUM(BH162:BH173)</f>
        <v>5.1999999999999998E-2</v>
      </c>
      <c r="BI174" s="41">
        <f>SUM(BI162:BI173)</f>
        <v>2.64</v>
      </c>
      <c r="BJ174" s="62"/>
      <c r="BK174" s="42">
        <f>SUM(BK162:BK173)</f>
        <v>13.676000000000002</v>
      </c>
      <c r="BL174" s="41">
        <f>SUM(BL162:BL173)</f>
        <v>186.64999999999998</v>
      </c>
      <c r="BM174" s="62"/>
      <c r="BN174" s="42">
        <f>SUM(BN162:BN173)</f>
        <v>17.204000000000001</v>
      </c>
      <c r="BO174" s="41">
        <f>SUM(BO162:BO173)</f>
        <v>382.15999999999997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 t="shared" ref="BZ174:CA174" si="172">SUM(BZ162:BZ173)</f>
        <v>0</v>
      </c>
      <c r="CA174" s="41">
        <f t="shared" si="172"/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0</v>
      </c>
      <c r="CM174" s="41">
        <f>SUM(CM162:CM173)</f>
        <v>0</v>
      </c>
      <c r="CN174" s="62"/>
      <c r="CO174" s="42">
        <f>SUM(CO162:CO173)</f>
        <v>0</v>
      </c>
      <c r="CP174" s="41">
        <f>SUM(CP162:CP173)</f>
        <v>0</v>
      </c>
      <c r="CQ174" s="62"/>
      <c r="CR174" s="42">
        <f>SUM(CR162:CR173)</f>
        <v>3.75</v>
      </c>
      <c r="CS174" s="41">
        <f>SUM(CS162:CS173)</f>
        <v>3.88</v>
      </c>
      <c r="CT174" s="62"/>
      <c r="CU174" s="42">
        <f>SUM(CU162:CU173)</f>
        <v>5.0000000000000001E-3</v>
      </c>
      <c r="CV174" s="41">
        <f>SUM(CV162:CV173)</f>
        <v>0.59</v>
      </c>
      <c r="CW174" s="62"/>
      <c r="CX174" s="42">
        <f t="shared" si="147"/>
        <v>279.49200000000002</v>
      </c>
      <c r="CY174" s="43">
        <f t="shared" si="148"/>
        <v>6255.4</v>
      </c>
    </row>
    <row r="175" spans="1:103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73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f t="shared" ref="AU175:AU186" si="174">IF(AS175=0,0,AT175/AS175*1000)</f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2.3079999999999998</v>
      </c>
      <c r="BL175" s="5">
        <v>49.98</v>
      </c>
      <c r="BM175" s="16">
        <f t="shared" ref="BM175:BM182" si="175">BL175/BK175*1000</f>
        <v>21655.112651646446</v>
      </c>
      <c r="BN175" s="6">
        <v>0.77300000000000002</v>
      </c>
      <c r="BO175" s="5">
        <v>23.22</v>
      </c>
      <c r="BP175" s="16">
        <f t="shared" ref="BP175:BP186" si="176">BO175/BN175*1000</f>
        <v>30038.809831824059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f t="shared" ref="CB175:CB186" si="177">IF(BZ175=0,0,CA175/BZ175*1000)</f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v>0</v>
      </c>
      <c r="CS175" s="5">
        <v>0</v>
      </c>
      <c r="CT175" s="16">
        <v>0</v>
      </c>
      <c r="CU175" s="6">
        <v>0</v>
      </c>
      <c r="CV175" s="5">
        <v>0</v>
      </c>
      <c r="CW175" s="16">
        <v>0</v>
      </c>
      <c r="CX175" s="6">
        <f t="shared" si="147"/>
        <v>3.081</v>
      </c>
      <c r="CY175" s="16">
        <f t="shared" si="148"/>
        <v>73.199999999999989</v>
      </c>
    </row>
    <row r="176" spans="1:103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73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f t="shared" si="174"/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1.4750000000000001</v>
      </c>
      <c r="BL176" s="5">
        <v>28.68</v>
      </c>
      <c r="BM176" s="16">
        <f t="shared" si="175"/>
        <v>19444.067796610168</v>
      </c>
      <c r="BN176" s="6">
        <v>1.284</v>
      </c>
      <c r="BO176" s="5">
        <v>35.26</v>
      </c>
      <c r="BP176" s="16">
        <f t="shared" si="176"/>
        <v>27461.059190031152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f t="shared" si="177"/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v>0</v>
      </c>
      <c r="CS176" s="5">
        <v>0</v>
      </c>
      <c r="CT176" s="16">
        <v>0</v>
      </c>
      <c r="CU176" s="6">
        <v>0</v>
      </c>
      <c r="CV176" s="5">
        <v>0</v>
      </c>
      <c r="CW176" s="16">
        <v>0</v>
      </c>
      <c r="CX176" s="6">
        <f t="shared" si="147"/>
        <v>2.7590000000000003</v>
      </c>
      <c r="CY176" s="16">
        <f t="shared" si="148"/>
        <v>63.94</v>
      </c>
    </row>
    <row r="177" spans="1:103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73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f t="shared" si="174"/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0.39</v>
      </c>
      <c r="BL177" s="5">
        <v>9.6300000000000008</v>
      </c>
      <c r="BM177" s="16">
        <f t="shared" si="175"/>
        <v>24692.307692307695</v>
      </c>
      <c r="BN177" s="6">
        <v>1.0009999999999999</v>
      </c>
      <c r="BO177" s="5">
        <v>33.880000000000003</v>
      </c>
      <c r="BP177" s="16">
        <f t="shared" si="176"/>
        <v>33846.153846153851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f t="shared" si="177"/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0</v>
      </c>
      <c r="CM177" s="5">
        <v>0</v>
      </c>
      <c r="CN177" s="16">
        <v>0</v>
      </c>
      <c r="CO177" s="6">
        <v>0</v>
      </c>
      <c r="CP177" s="5">
        <v>0</v>
      </c>
      <c r="CQ177" s="16">
        <v>0</v>
      </c>
      <c r="CR177" s="6">
        <v>7.0000000000000001E-3</v>
      </c>
      <c r="CS177" s="5">
        <v>0.91</v>
      </c>
      <c r="CT177" s="16">
        <f t="shared" ref="CT177:CT185" si="178">CS177/CR177*1000</f>
        <v>130000</v>
      </c>
      <c r="CU177" s="6">
        <v>0</v>
      </c>
      <c r="CV177" s="5">
        <v>0</v>
      </c>
      <c r="CW177" s="16">
        <v>0</v>
      </c>
      <c r="CX177" s="6">
        <f t="shared" si="147"/>
        <v>1.3979999999999999</v>
      </c>
      <c r="CY177" s="16">
        <f t="shared" si="148"/>
        <v>44.42</v>
      </c>
    </row>
    <row r="178" spans="1:103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73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f t="shared" si="174"/>
        <v>0</v>
      </c>
      <c r="AV178" s="6">
        <v>0</v>
      </c>
      <c r="AW178" s="5">
        <v>0</v>
      </c>
      <c r="AX178" s="16">
        <v>0</v>
      </c>
      <c r="AY178" s="6">
        <v>1E-3</v>
      </c>
      <c r="AZ178" s="5">
        <v>0.19</v>
      </c>
      <c r="BA178" s="16">
        <f t="shared" ref="BA178:BA185" si="179">AZ178/AY178*1000</f>
        <v>190000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3.5</v>
      </c>
      <c r="BL178" s="5">
        <v>73.16</v>
      </c>
      <c r="BM178" s="16">
        <f t="shared" si="175"/>
        <v>20902.857142857141</v>
      </c>
      <c r="BN178" s="6">
        <v>18.463999999999999</v>
      </c>
      <c r="BO178" s="5">
        <v>467.73</v>
      </c>
      <c r="BP178" s="16">
        <f t="shared" si="176"/>
        <v>25331.997400346623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f t="shared" si="177"/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v>0</v>
      </c>
      <c r="CS178" s="5">
        <v>0</v>
      </c>
      <c r="CT178" s="16">
        <v>0</v>
      </c>
      <c r="CU178" s="6">
        <v>0</v>
      </c>
      <c r="CV178" s="5">
        <v>0</v>
      </c>
      <c r="CW178" s="16">
        <v>0</v>
      </c>
      <c r="CX178" s="6">
        <f t="shared" si="147"/>
        <v>21.965</v>
      </c>
      <c r="CY178" s="16">
        <f t="shared" si="148"/>
        <v>541.08000000000004</v>
      </c>
    </row>
    <row r="179" spans="1:103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80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73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f t="shared" si="174"/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2.8050000000000002</v>
      </c>
      <c r="BL179" s="5">
        <v>23.34</v>
      </c>
      <c r="BM179" s="16">
        <f t="shared" si="175"/>
        <v>8320.8556149732613</v>
      </c>
      <c r="BN179" s="6">
        <v>1.7889999999999999</v>
      </c>
      <c r="BO179" s="5">
        <v>64.08</v>
      </c>
      <c r="BP179" s="16">
        <f t="shared" si="176"/>
        <v>35818.893236444943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f t="shared" si="177"/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0</v>
      </c>
      <c r="CM179" s="5">
        <v>0</v>
      </c>
      <c r="CN179" s="16">
        <v>0</v>
      </c>
      <c r="CO179" s="6">
        <v>0</v>
      </c>
      <c r="CP179" s="5">
        <v>0</v>
      </c>
      <c r="CQ179" s="16">
        <v>0</v>
      </c>
      <c r="CR179" s="6">
        <v>3.7999999999999999E-2</v>
      </c>
      <c r="CS179" s="5">
        <v>1.93</v>
      </c>
      <c r="CT179" s="16">
        <f t="shared" si="178"/>
        <v>50789.473684210527</v>
      </c>
      <c r="CU179" s="6">
        <v>0</v>
      </c>
      <c r="CV179" s="5">
        <v>0</v>
      </c>
      <c r="CW179" s="16">
        <v>0</v>
      </c>
      <c r="CX179" s="6">
        <f t="shared" si="147"/>
        <v>4.8319999999999999</v>
      </c>
      <c r="CY179" s="16">
        <f t="shared" si="148"/>
        <v>92.02</v>
      </c>
    </row>
    <row r="180" spans="1:103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73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f t="shared" si="174"/>
        <v>0</v>
      </c>
      <c r="AV180" s="6">
        <v>0</v>
      </c>
      <c r="AW180" s="5">
        <v>0</v>
      </c>
      <c r="AX180" s="16">
        <v>0</v>
      </c>
      <c r="AY180" s="6">
        <v>0.75</v>
      </c>
      <c r="AZ180" s="5">
        <v>57.95</v>
      </c>
      <c r="BA180" s="16">
        <f t="shared" si="179"/>
        <v>77266.666666666672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1.04</v>
      </c>
      <c r="BO180" s="5">
        <v>32.15</v>
      </c>
      <c r="BP180" s="16">
        <f t="shared" si="176"/>
        <v>30913.461538461535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f t="shared" si="177"/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0</v>
      </c>
      <c r="CM180" s="5">
        <v>0</v>
      </c>
      <c r="CN180" s="16">
        <v>0</v>
      </c>
      <c r="CO180" s="6">
        <v>0</v>
      </c>
      <c r="CP180" s="5">
        <v>0</v>
      </c>
      <c r="CQ180" s="16">
        <v>0</v>
      </c>
      <c r="CR180" s="6">
        <v>7.2999999999999995E-2</v>
      </c>
      <c r="CS180" s="5">
        <v>2.35</v>
      </c>
      <c r="CT180" s="16">
        <f t="shared" si="178"/>
        <v>32191.780821917811</v>
      </c>
      <c r="CU180" s="6">
        <v>0</v>
      </c>
      <c r="CV180" s="5">
        <v>0</v>
      </c>
      <c r="CW180" s="16">
        <v>0</v>
      </c>
      <c r="CX180" s="6">
        <f t="shared" si="147"/>
        <v>1.863</v>
      </c>
      <c r="CY180" s="16">
        <f t="shared" si="148"/>
        <v>92.449999999999989</v>
      </c>
    </row>
    <row r="181" spans="1:103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73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f t="shared" si="174"/>
        <v>0</v>
      </c>
      <c r="AV181" s="6">
        <v>0</v>
      </c>
      <c r="AW181" s="5">
        <v>0</v>
      </c>
      <c r="AX181" s="16">
        <v>0</v>
      </c>
      <c r="AY181" s="6">
        <v>4.6500000000000004</v>
      </c>
      <c r="AZ181" s="5">
        <v>362.99</v>
      </c>
      <c r="BA181" s="16">
        <f t="shared" si="179"/>
        <v>78062.365591397844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0.45200000000000001</v>
      </c>
      <c r="BO181" s="5">
        <v>25.33</v>
      </c>
      <c r="BP181" s="16">
        <f t="shared" si="176"/>
        <v>56039.823008849555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f t="shared" si="177"/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0</v>
      </c>
      <c r="CM181" s="5">
        <v>0</v>
      </c>
      <c r="CN181" s="16">
        <v>0</v>
      </c>
      <c r="CO181" s="6">
        <v>0</v>
      </c>
      <c r="CP181" s="5">
        <v>0</v>
      </c>
      <c r="CQ181" s="16">
        <v>0</v>
      </c>
      <c r="CR181" s="6">
        <v>2E-3</v>
      </c>
      <c r="CS181" s="5">
        <v>0.28999999999999998</v>
      </c>
      <c r="CT181" s="16">
        <f t="shared" si="178"/>
        <v>145000</v>
      </c>
      <c r="CU181" s="6">
        <v>0</v>
      </c>
      <c r="CV181" s="5">
        <v>0</v>
      </c>
      <c r="CW181" s="16">
        <v>0</v>
      </c>
      <c r="CX181" s="6">
        <f t="shared" ref="CX181:CX212" si="181">SUM(CU181,CR181,CO181,CL181,CI181,CC181,BW181,BT181,BQ181,BK181,BB181,AV181,AP181,AJ181,AD181,X181,R181,L181,F181,C181,AG181,I181+AA181+BN181+O181+BH181+AY181+U181+CF181+BE181)</f>
        <v>5.1040000000000001</v>
      </c>
      <c r="CY181" s="16">
        <f t="shared" ref="CY181:CY212" si="182">SUM(CV181,CS181,CP181,CM181,CJ181,CD181,BX181,BU181,BR181,BL181,BC181,AW181,AQ181,AK181,AE181,Y181,S181,M181,G181,D181,AH181,J181+AB181+BO181+P181+BI181+AZ181+V181+CG181+BF181)</f>
        <v>388.61</v>
      </c>
    </row>
    <row r="182" spans="1:103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80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73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f t="shared" si="174"/>
        <v>0</v>
      </c>
      <c r="AV182" s="6">
        <v>0</v>
      </c>
      <c r="AW182" s="5">
        <v>0</v>
      </c>
      <c r="AX182" s="16">
        <v>0</v>
      </c>
      <c r="AY182" s="6">
        <v>0.85799999999999998</v>
      </c>
      <c r="AZ182" s="5">
        <v>15.29</v>
      </c>
      <c r="BA182" s="16">
        <f t="shared" si="179"/>
        <v>17820.51282051282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5.0000000000000001E-3</v>
      </c>
      <c r="BL182" s="5">
        <v>0.12</v>
      </c>
      <c r="BM182" s="16">
        <f t="shared" si="175"/>
        <v>24000</v>
      </c>
      <c r="BN182" s="6">
        <v>1.6659999999999999</v>
      </c>
      <c r="BO182" s="5">
        <v>49.76</v>
      </c>
      <c r="BP182" s="16">
        <f t="shared" si="176"/>
        <v>29867.947178871549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f t="shared" si="177"/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v>0</v>
      </c>
      <c r="CS182" s="5">
        <v>0</v>
      </c>
      <c r="CT182" s="16">
        <v>0</v>
      </c>
      <c r="CU182" s="6">
        <v>0</v>
      </c>
      <c r="CV182" s="5">
        <v>0</v>
      </c>
      <c r="CW182" s="16">
        <v>0</v>
      </c>
      <c r="CX182" s="6">
        <f t="shared" si="181"/>
        <v>2.5989999999999998</v>
      </c>
      <c r="CY182" s="16">
        <f t="shared" si="182"/>
        <v>68.31</v>
      </c>
    </row>
    <row r="183" spans="1:103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73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f t="shared" si="174"/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0.316</v>
      </c>
      <c r="BO183" s="5">
        <v>12.51</v>
      </c>
      <c r="BP183" s="16">
        <f t="shared" si="176"/>
        <v>39588.607594936708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f t="shared" si="177"/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v>0</v>
      </c>
      <c r="CS183" s="5">
        <v>0</v>
      </c>
      <c r="CT183" s="16">
        <v>0</v>
      </c>
      <c r="CU183" s="6">
        <v>0</v>
      </c>
      <c r="CV183" s="5">
        <v>0</v>
      </c>
      <c r="CW183" s="16">
        <v>0</v>
      </c>
      <c r="CX183" s="6">
        <f t="shared" si="181"/>
        <v>0.316</v>
      </c>
      <c r="CY183" s="16">
        <f t="shared" si="182"/>
        <v>12.51</v>
      </c>
    </row>
    <row r="184" spans="1:103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80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73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f t="shared" si="174"/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0.36399999999999999</v>
      </c>
      <c r="BO184" s="5">
        <v>14.9</v>
      </c>
      <c r="BP184" s="16">
        <f t="shared" si="176"/>
        <v>40934.065934065933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f t="shared" si="177"/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v>0</v>
      </c>
      <c r="CS184" s="5">
        <v>0</v>
      </c>
      <c r="CT184" s="16">
        <v>0</v>
      </c>
      <c r="CU184" s="6">
        <v>0</v>
      </c>
      <c r="CV184" s="5">
        <v>0</v>
      </c>
      <c r="CW184" s="16">
        <v>0</v>
      </c>
      <c r="CX184" s="6">
        <f t="shared" si="181"/>
        <v>0.39400000000000002</v>
      </c>
      <c r="CY184" s="16">
        <f t="shared" si="182"/>
        <v>16.22</v>
      </c>
    </row>
    <row r="185" spans="1:103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73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f t="shared" si="174"/>
        <v>0</v>
      </c>
      <c r="AV185" s="6">
        <v>0</v>
      </c>
      <c r="AW185" s="5">
        <v>0</v>
      </c>
      <c r="AX185" s="16">
        <v>0</v>
      </c>
      <c r="AY185" s="6">
        <v>0.3</v>
      </c>
      <c r="AZ185" s="5">
        <v>2.1800000000000002</v>
      </c>
      <c r="BA185" s="16">
        <f t="shared" si="179"/>
        <v>7266.6666666666679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29.135999999999999</v>
      </c>
      <c r="BO185" s="5">
        <v>931.08</v>
      </c>
      <c r="BP185" s="16">
        <f t="shared" si="176"/>
        <v>31956.342668863264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f t="shared" si="177"/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0</v>
      </c>
      <c r="CM185" s="5">
        <v>0</v>
      </c>
      <c r="CN185" s="16">
        <v>0</v>
      </c>
      <c r="CO185" s="6">
        <v>0</v>
      </c>
      <c r="CP185" s="5">
        <v>0</v>
      </c>
      <c r="CQ185" s="16">
        <v>0</v>
      </c>
      <c r="CR185" s="6">
        <v>5.0000000000000001E-3</v>
      </c>
      <c r="CS185" s="5">
        <v>0.65</v>
      </c>
      <c r="CT185" s="16">
        <f t="shared" si="178"/>
        <v>130000</v>
      </c>
      <c r="CU185" s="6">
        <v>0</v>
      </c>
      <c r="CV185" s="5">
        <v>0</v>
      </c>
      <c r="CW185" s="16">
        <v>0</v>
      </c>
      <c r="CX185" s="6">
        <f t="shared" si="181"/>
        <v>29.440999999999999</v>
      </c>
      <c r="CY185" s="16">
        <f t="shared" si="182"/>
        <v>933.91</v>
      </c>
    </row>
    <row r="186" spans="1:103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83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80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73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f t="shared" si="174"/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0.20799999999999999</v>
      </c>
      <c r="BO186" s="5">
        <v>4.92</v>
      </c>
      <c r="BP186" s="16">
        <f t="shared" si="176"/>
        <v>23653.846153846152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f t="shared" si="177"/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v>0</v>
      </c>
      <c r="CS186" s="5">
        <v>0</v>
      </c>
      <c r="CT186" s="16">
        <v>0</v>
      </c>
      <c r="CU186" s="6">
        <v>0</v>
      </c>
      <c r="CV186" s="5">
        <v>0</v>
      </c>
      <c r="CW186" s="16">
        <v>0</v>
      </c>
      <c r="CX186" s="6">
        <f t="shared" si="181"/>
        <v>1.04</v>
      </c>
      <c r="CY186" s="16">
        <f t="shared" si="182"/>
        <v>25.49</v>
      </c>
    </row>
    <row r="187" spans="1:103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84">SUM(AM175:AM186)</f>
        <v>0</v>
      </c>
      <c r="AN187" s="41">
        <f t="shared" si="184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 t="shared" ref="AS187:AT187" si="185">SUM(AS175:AS186)</f>
        <v>0</v>
      </c>
      <c r="AT187" s="41">
        <f t="shared" si="185"/>
        <v>0</v>
      </c>
      <c r="AU187" s="62"/>
      <c r="AV187" s="42">
        <f>SUM(AV175:AV186)</f>
        <v>0</v>
      </c>
      <c r="AW187" s="41">
        <f>SUM(AW175:AW186)</f>
        <v>0</v>
      </c>
      <c r="AX187" s="62"/>
      <c r="AY187" s="42">
        <f>SUM(AY175:AY186)</f>
        <v>6.5590000000000002</v>
      </c>
      <c r="AZ187" s="41">
        <f>SUM(AZ175:AZ186)</f>
        <v>438.6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0</v>
      </c>
      <c r="BI187" s="41">
        <f>SUM(BI175:BI186)</f>
        <v>0</v>
      </c>
      <c r="BJ187" s="62"/>
      <c r="BK187" s="42">
        <f>SUM(BK175:BK186)</f>
        <v>10.483000000000001</v>
      </c>
      <c r="BL187" s="41">
        <f>SUM(BL175:BL186)</f>
        <v>184.91</v>
      </c>
      <c r="BM187" s="62"/>
      <c r="BN187" s="42">
        <f>SUM(BN175:BN186)</f>
        <v>56.492999999999995</v>
      </c>
      <c r="BO187" s="41">
        <f>SUM(BO175:BO186)</f>
        <v>1694.8200000000002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 t="shared" ref="BZ187:CA187" si="186">SUM(BZ175:BZ186)</f>
        <v>0</v>
      </c>
      <c r="CA187" s="41">
        <f t="shared" si="186"/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</v>
      </c>
      <c r="CM187" s="41">
        <f>SUM(CM175:CM186)</f>
        <v>0</v>
      </c>
      <c r="CN187" s="62"/>
      <c r="CO187" s="42">
        <f>SUM(CO175:CO186)</f>
        <v>0</v>
      </c>
      <c r="CP187" s="41">
        <f>SUM(CP175:CP186)</f>
        <v>0</v>
      </c>
      <c r="CQ187" s="62"/>
      <c r="CR187" s="42">
        <f>SUM(CR175:CR186)</f>
        <v>0.125</v>
      </c>
      <c r="CS187" s="41">
        <f>SUM(CS175:CS186)</f>
        <v>6.13</v>
      </c>
      <c r="CT187" s="62"/>
      <c r="CU187" s="42">
        <f>SUM(CU175:CU186)</f>
        <v>0</v>
      </c>
      <c r="CV187" s="41">
        <f>SUM(CV175:CV186)</f>
        <v>0</v>
      </c>
      <c r="CW187" s="62"/>
      <c r="CX187" s="42">
        <f t="shared" si="181"/>
        <v>74.792000000000002</v>
      </c>
      <c r="CY187" s="43">
        <f t="shared" si="182"/>
        <v>2352.16</v>
      </c>
    </row>
    <row r="188" spans="1:103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87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f t="shared" ref="AU188:AU199" si="188">IF(AS188=0,0,AT188/AS188*1000)</f>
        <v>0</v>
      </c>
      <c r="AV188" s="6">
        <v>0</v>
      </c>
      <c r="AW188" s="5">
        <v>0</v>
      </c>
      <c r="AX188" s="16">
        <v>0</v>
      </c>
      <c r="AY188" s="6">
        <v>0.06</v>
      </c>
      <c r="AZ188" s="5">
        <v>4.95</v>
      </c>
      <c r="BA188" s="16">
        <f t="shared" ref="BA188:BA199" si="189">AZ188/AY188*1000</f>
        <v>82500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4.1000000000000002E-2</v>
      </c>
      <c r="BO188" s="5">
        <v>1.35</v>
      </c>
      <c r="BP188" s="16">
        <f t="shared" ref="BP188:BP199" si="190">BO188/BN188*1000</f>
        <v>32926.829268292684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f t="shared" ref="CB188:CB199" si="191">IF(BZ188=0,0,CA188/BZ188*1000)</f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v>0</v>
      </c>
      <c r="CS188" s="5">
        <v>0</v>
      </c>
      <c r="CT188" s="16">
        <v>0</v>
      </c>
      <c r="CU188" s="6">
        <v>0</v>
      </c>
      <c r="CV188" s="5">
        <v>0</v>
      </c>
      <c r="CW188" s="16">
        <v>0</v>
      </c>
      <c r="CX188" s="6">
        <f t="shared" si="181"/>
        <v>0.10100000000000001</v>
      </c>
      <c r="CY188" s="16">
        <f t="shared" si="182"/>
        <v>6.3000000000000007</v>
      </c>
    </row>
    <row r="189" spans="1:103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87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f t="shared" si="188"/>
        <v>0</v>
      </c>
      <c r="AV189" s="6">
        <v>0</v>
      </c>
      <c r="AW189" s="5">
        <v>0</v>
      </c>
      <c r="AX189" s="16">
        <v>0</v>
      </c>
      <c r="AY189" s="6">
        <v>1.5</v>
      </c>
      <c r="AZ189" s="5">
        <v>2.5299999999999998</v>
      </c>
      <c r="BA189" s="16">
        <f t="shared" si="189"/>
        <v>1686.6666666666665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0.73599999999999999</v>
      </c>
      <c r="BO189" s="5">
        <v>33.700000000000003</v>
      </c>
      <c r="BP189" s="16">
        <f t="shared" si="190"/>
        <v>45788.043478260872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f t="shared" si="191"/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v>0</v>
      </c>
      <c r="CS189" s="5">
        <v>0</v>
      </c>
      <c r="CT189" s="16">
        <v>0</v>
      </c>
      <c r="CU189" s="6">
        <v>0</v>
      </c>
      <c r="CV189" s="5">
        <v>0</v>
      </c>
      <c r="CW189" s="16">
        <v>0</v>
      </c>
      <c r="CX189" s="6">
        <f t="shared" si="181"/>
        <v>2.2359999999999998</v>
      </c>
      <c r="CY189" s="16">
        <f t="shared" si="182"/>
        <v>36.230000000000004</v>
      </c>
    </row>
    <row r="190" spans="1:103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92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87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f t="shared" si="188"/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0.14000000000000001</v>
      </c>
      <c r="BO190" s="5">
        <v>10.28</v>
      </c>
      <c r="BP190" s="16">
        <f t="shared" si="190"/>
        <v>73428.57142857142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f t="shared" si="191"/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v>0</v>
      </c>
      <c r="CS190" s="5">
        <v>0</v>
      </c>
      <c r="CT190" s="16">
        <v>0</v>
      </c>
      <c r="CU190" s="6">
        <v>0</v>
      </c>
      <c r="CV190" s="5">
        <v>0</v>
      </c>
      <c r="CW190" s="16">
        <v>0</v>
      </c>
      <c r="CX190" s="6">
        <f t="shared" si="181"/>
        <v>0.2</v>
      </c>
      <c r="CY190" s="16">
        <f t="shared" si="182"/>
        <v>12.139999999999999</v>
      </c>
    </row>
    <row r="191" spans="1:103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87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f t="shared" si="188"/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0.313</v>
      </c>
      <c r="BI191" s="5">
        <v>7.8</v>
      </c>
      <c r="BJ191" s="16">
        <f t="shared" ref="BJ191" si="193">BI191/BH191*1000</f>
        <v>24920.127795527154</v>
      </c>
      <c r="BK191" s="6">
        <v>0</v>
      </c>
      <c r="BL191" s="5">
        <v>0</v>
      </c>
      <c r="BM191" s="16">
        <v>0</v>
      </c>
      <c r="BN191" s="6">
        <v>1.4970000000000001</v>
      </c>
      <c r="BO191" s="5">
        <v>41.25</v>
      </c>
      <c r="BP191" s="16">
        <f t="shared" si="190"/>
        <v>27555.110220440882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f t="shared" si="191"/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v>0</v>
      </c>
      <c r="CS191" s="5">
        <v>0</v>
      </c>
      <c r="CT191" s="16">
        <v>0</v>
      </c>
      <c r="CU191" s="6">
        <v>0</v>
      </c>
      <c r="CV191" s="5">
        <v>0</v>
      </c>
      <c r="CW191" s="16">
        <v>0</v>
      </c>
      <c r="CX191" s="6">
        <f t="shared" si="181"/>
        <v>1.81</v>
      </c>
      <c r="CY191" s="16">
        <f t="shared" si="182"/>
        <v>49.05</v>
      </c>
    </row>
    <row r="192" spans="1:103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87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f t="shared" si="188"/>
        <v>0</v>
      </c>
      <c r="AV192" s="6">
        <v>0</v>
      </c>
      <c r="AW192" s="5">
        <v>0</v>
      </c>
      <c r="AX192" s="16">
        <v>0</v>
      </c>
      <c r="AY192" s="6">
        <v>1.0149999999999999</v>
      </c>
      <c r="AZ192" s="5">
        <v>105.74</v>
      </c>
      <c r="BA192" s="16">
        <f t="shared" si="189"/>
        <v>104177.33990147784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0.35799999999999998</v>
      </c>
      <c r="BO192" s="5">
        <v>11.09</v>
      </c>
      <c r="BP192" s="16">
        <f t="shared" si="190"/>
        <v>30977.653631284917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f t="shared" si="191"/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v>0</v>
      </c>
      <c r="CS192" s="5">
        <v>0</v>
      </c>
      <c r="CT192" s="16">
        <v>0</v>
      </c>
      <c r="CU192" s="6">
        <v>0</v>
      </c>
      <c r="CV192" s="5">
        <v>0</v>
      </c>
      <c r="CW192" s="16">
        <v>0</v>
      </c>
      <c r="CX192" s="6">
        <f t="shared" si="181"/>
        <v>1.3729999999999998</v>
      </c>
      <c r="CY192" s="16">
        <f t="shared" si="182"/>
        <v>116.83</v>
      </c>
    </row>
    <row r="193" spans="1:103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87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f t="shared" si="188"/>
        <v>0</v>
      </c>
      <c r="AV193" s="6">
        <v>0</v>
      </c>
      <c r="AW193" s="5">
        <v>0</v>
      </c>
      <c r="AX193" s="16">
        <v>0</v>
      </c>
      <c r="AY193" s="6">
        <v>24</v>
      </c>
      <c r="AZ193" s="5">
        <v>124.413</v>
      </c>
      <c r="BA193" s="16">
        <f t="shared" si="189"/>
        <v>5183.875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0.39105000000000001</v>
      </c>
      <c r="BO193" s="5">
        <v>20.285</v>
      </c>
      <c r="BP193" s="16">
        <f t="shared" si="190"/>
        <v>51873.161999744276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f t="shared" si="191"/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v>0</v>
      </c>
      <c r="CS193" s="5">
        <v>0</v>
      </c>
      <c r="CT193" s="16">
        <v>0</v>
      </c>
      <c r="CU193" s="6">
        <v>0</v>
      </c>
      <c r="CV193" s="5">
        <v>0</v>
      </c>
      <c r="CW193" s="16">
        <v>0</v>
      </c>
      <c r="CX193" s="6">
        <f t="shared" si="181"/>
        <v>24.39105</v>
      </c>
      <c r="CY193" s="16">
        <f t="shared" si="182"/>
        <v>144.69800000000001</v>
      </c>
    </row>
    <row r="194" spans="1:103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87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f t="shared" si="188"/>
        <v>0</v>
      </c>
      <c r="AV194" s="6">
        <v>0</v>
      </c>
      <c r="AW194" s="5">
        <v>0</v>
      </c>
      <c r="AX194" s="16">
        <v>0</v>
      </c>
      <c r="AY194" s="6">
        <v>31.84</v>
      </c>
      <c r="AZ194" s="5">
        <v>23.466000000000001</v>
      </c>
      <c r="BA194" s="16">
        <f t="shared" si="189"/>
        <v>736.99748743718601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0.74517999999999995</v>
      </c>
      <c r="BO194" s="5">
        <v>32.700000000000003</v>
      </c>
      <c r="BP194" s="16">
        <f t="shared" si="190"/>
        <v>43882.015083603968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f t="shared" si="191"/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v>0</v>
      </c>
      <c r="CS194" s="5">
        <v>0</v>
      </c>
      <c r="CT194" s="16">
        <v>0</v>
      </c>
      <c r="CU194" s="6">
        <v>0</v>
      </c>
      <c r="CV194" s="5">
        <v>0</v>
      </c>
      <c r="CW194" s="16">
        <v>0</v>
      </c>
      <c r="CX194" s="6">
        <f t="shared" si="181"/>
        <v>32.585180000000001</v>
      </c>
      <c r="CY194" s="16">
        <f t="shared" si="182"/>
        <v>56.166000000000004</v>
      </c>
    </row>
    <row r="195" spans="1:103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92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87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f t="shared" si="188"/>
        <v>0</v>
      </c>
      <c r="AV195" s="6">
        <v>0</v>
      </c>
      <c r="AW195" s="5">
        <v>0</v>
      </c>
      <c r="AX195" s="16">
        <v>0</v>
      </c>
      <c r="AY195" s="6">
        <v>0.63400000000000001</v>
      </c>
      <c r="AZ195" s="5">
        <v>9.9120000000000008</v>
      </c>
      <c r="BA195" s="16">
        <f t="shared" si="189"/>
        <v>15634.069400630915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8.6999999999999994E-2</v>
      </c>
      <c r="BO195" s="5">
        <v>1.417</v>
      </c>
      <c r="BP195" s="16">
        <f t="shared" si="190"/>
        <v>16287.356321839081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f t="shared" si="191"/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0</v>
      </c>
      <c r="CJ195" s="5">
        <v>0</v>
      </c>
      <c r="CK195" s="16">
        <v>0</v>
      </c>
      <c r="CL195" s="6">
        <v>0</v>
      </c>
      <c r="CM195" s="5">
        <v>0</v>
      </c>
      <c r="CN195" s="16">
        <v>0</v>
      </c>
      <c r="CO195" s="6">
        <v>1.272E-2</v>
      </c>
      <c r="CP195" s="5">
        <v>0.82</v>
      </c>
      <c r="CQ195" s="16">
        <f t="shared" ref="CQ195" si="194">CP195/CO195*1000</f>
        <v>64465.408805031446</v>
      </c>
      <c r="CR195" s="6">
        <v>0</v>
      </c>
      <c r="CS195" s="5">
        <v>0</v>
      </c>
      <c r="CT195" s="16">
        <v>0</v>
      </c>
      <c r="CU195" s="6">
        <v>0</v>
      </c>
      <c r="CV195" s="5">
        <v>0</v>
      </c>
      <c r="CW195" s="16">
        <v>0</v>
      </c>
      <c r="CX195" s="6">
        <f t="shared" si="181"/>
        <v>2.2357199999999997</v>
      </c>
      <c r="CY195" s="16">
        <f t="shared" si="182"/>
        <v>22.196000000000002</v>
      </c>
    </row>
    <row r="196" spans="1:103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92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87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f t="shared" si="188"/>
        <v>0</v>
      </c>
      <c r="AV196" s="6">
        <v>0</v>
      </c>
      <c r="AW196" s="5">
        <v>0</v>
      </c>
      <c r="AX196" s="16">
        <v>0</v>
      </c>
      <c r="AY196" s="6">
        <v>0.03</v>
      </c>
      <c r="AZ196" s="5">
        <v>2.7130000000000001</v>
      </c>
      <c r="BA196" s="16">
        <f t="shared" si="189"/>
        <v>90433.333333333343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6.28</v>
      </c>
      <c r="BL196" s="5">
        <v>52.2</v>
      </c>
      <c r="BM196" s="16">
        <f t="shared" ref="BM196:BM199" si="195">BL196/BK196*1000</f>
        <v>8312.1019108280252</v>
      </c>
      <c r="BN196" s="6">
        <v>0.13006000000000001</v>
      </c>
      <c r="BO196" s="5">
        <v>7.66</v>
      </c>
      <c r="BP196" s="16">
        <f t="shared" si="190"/>
        <v>58895.894202675685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f t="shared" si="191"/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v>0</v>
      </c>
      <c r="CS196" s="5">
        <v>0</v>
      </c>
      <c r="CT196" s="16">
        <v>0</v>
      </c>
      <c r="CU196" s="6">
        <v>0</v>
      </c>
      <c r="CV196" s="5">
        <v>0</v>
      </c>
      <c r="CW196" s="16">
        <v>0</v>
      </c>
      <c r="CX196" s="6">
        <f t="shared" si="181"/>
        <v>6.4420600000000006</v>
      </c>
      <c r="CY196" s="16">
        <f t="shared" si="182"/>
        <v>62.942999999999998</v>
      </c>
    </row>
    <row r="197" spans="1:103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92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96">Y197/X197*1000</f>
        <v>55238.095238095237</v>
      </c>
      <c r="AA197" s="6">
        <v>8</v>
      </c>
      <c r="AB197" s="5">
        <v>28.8</v>
      </c>
      <c r="AC197" s="16">
        <f t="shared" ref="AC197:AC199" si="197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87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f t="shared" si="188"/>
        <v>0</v>
      </c>
      <c r="AV197" s="6">
        <v>0</v>
      </c>
      <c r="AW197" s="5">
        <v>0</v>
      </c>
      <c r="AX197" s="16">
        <v>0</v>
      </c>
      <c r="AY197" s="6">
        <v>5.0000000000000001E-3</v>
      </c>
      <c r="AZ197" s="5">
        <v>2.8000000000000001E-2</v>
      </c>
      <c r="BA197" s="16">
        <f t="shared" si="189"/>
        <v>5600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3.5</v>
      </c>
      <c r="BL197" s="5">
        <v>40.299999999999997</v>
      </c>
      <c r="BM197" s="16">
        <f t="shared" si="195"/>
        <v>11514.285714285714</v>
      </c>
      <c r="BN197" s="6">
        <v>1.03E-2</v>
      </c>
      <c r="BO197" s="5">
        <v>0.59099999999999997</v>
      </c>
      <c r="BP197" s="16">
        <f t="shared" si="190"/>
        <v>57378.640776699023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f t="shared" si="191"/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v>0</v>
      </c>
      <c r="CS197" s="5">
        <v>0</v>
      </c>
      <c r="CT197" s="16">
        <v>0</v>
      </c>
      <c r="CU197" s="6">
        <v>0</v>
      </c>
      <c r="CV197" s="5">
        <v>0</v>
      </c>
      <c r="CW197" s="16">
        <v>0</v>
      </c>
      <c r="CX197" s="6">
        <f t="shared" si="181"/>
        <v>11.529400000000003</v>
      </c>
      <c r="CY197" s="16">
        <f t="shared" si="182"/>
        <v>70.271000000000001</v>
      </c>
    </row>
    <row r="198" spans="1:103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92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87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f t="shared" si="188"/>
        <v>0</v>
      </c>
      <c r="AV198" s="6">
        <v>0</v>
      </c>
      <c r="AW198" s="5">
        <v>0</v>
      </c>
      <c r="AX198" s="16">
        <v>0</v>
      </c>
      <c r="AY198" s="6">
        <v>1</v>
      </c>
      <c r="AZ198" s="5">
        <v>130.44</v>
      </c>
      <c r="BA198" s="16">
        <f t="shared" si="189"/>
        <v>130440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f t="shared" si="191"/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0</v>
      </c>
      <c r="CM198" s="5">
        <v>0</v>
      </c>
      <c r="CN198" s="16">
        <v>0</v>
      </c>
      <c r="CO198" s="6">
        <v>0</v>
      </c>
      <c r="CP198" s="5">
        <v>0</v>
      </c>
      <c r="CQ198" s="16">
        <v>0</v>
      </c>
      <c r="CR198" s="6">
        <v>25</v>
      </c>
      <c r="CS198" s="5">
        <v>382.5</v>
      </c>
      <c r="CT198" s="16">
        <f t="shared" ref="CT198" si="198">CS198/CR198*1000</f>
        <v>15300</v>
      </c>
      <c r="CU198" s="6">
        <v>0</v>
      </c>
      <c r="CV198" s="5">
        <v>0</v>
      </c>
      <c r="CW198" s="16">
        <v>0</v>
      </c>
      <c r="CX198" s="6">
        <f t="shared" si="181"/>
        <v>26.108609999999999</v>
      </c>
      <c r="CY198" s="16">
        <f t="shared" si="182"/>
        <v>514.79499999999996</v>
      </c>
    </row>
    <row r="199" spans="1:103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92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97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87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f t="shared" si="188"/>
        <v>0</v>
      </c>
      <c r="AV199" s="6">
        <v>0</v>
      </c>
      <c r="AW199" s="5">
        <v>0</v>
      </c>
      <c r="AX199" s="16">
        <v>0</v>
      </c>
      <c r="AY199" s="6">
        <v>0.42299999999999999</v>
      </c>
      <c r="AZ199" s="5">
        <v>8.7379999999999995</v>
      </c>
      <c r="BA199" s="16">
        <f t="shared" si="189"/>
        <v>20657.210401891251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2.56</v>
      </c>
      <c r="BL199" s="5">
        <v>27.15</v>
      </c>
      <c r="BM199" s="16">
        <f t="shared" si="195"/>
        <v>10605.46875</v>
      </c>
      <c r="BN199" s="6">
        <v>1.2E-2</v>
      </c>
      <c r="BO199" s="5">
        <v>2.2200000000000002</v>
      </c>
      <c r="BP199" s="16">
        <f t="shared" si="190"/>
        <v>185000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f t="shared" si="191"/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v>0</v>
      </c>
      <c r="CS199" s="5">
        <v>0</v>
      </c>
      <c r="CT199" s="16">
        <v>0</v>
      </c>
      <c r="CU199" s="6">
        <v>0</v>
      </c>
      <c r="CV199" s="5">
        <v>0</v>
      </c>
      <c r="CW199" s="16">
        <v>0</v>
      </c>
      <c r="CX199" s="6">
        <f t="shared" si="181"/>
        <v>12.498000000000001</v>
      </c>
      <c r="CY199" s="16">
        <f t="shared" si="182"/>
        <v>72.804000000000002</v>
      </c>
    </row>
    <row r="200" spans="1:103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99">SUM(AM188:AM199)</f>
        <v>0</v>
      </c>
      <c r="AN200" s="41">
        <f t="shared" si="199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 t="shared" ref="AS200:AT200" si="200">SUM(AS188:AS199)</f>
        <v>0</v>
      </c>
      <c r="AT200" s="41">
        <f t="shared" si="200"/>
        <v>0</v>
      </c>
      <c r="AU200" s="62"/>
      <c r="AV200" s="42">
        <f>SUM(AV188:AV199)</f>
        <v>0</v>
      </c>
      <c r="AW200" s="41">
        <f>SUM(AW188:AW199)</f>
        <v>0</v>
      </c>
      <c r="AX200" s="62"/>
      <c r="AY200" s="42">
        <f>SUM(AY188:AY199)</f>
        <v>60.507000000000005</v>
      </c>
      <c r="AZ200" s="41">
        <f>SUM(AZ188:AZ199)</f>
        <v>412.93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</v>
      </c>
      <c r="BF200" s="41">
        <f>SUM(BF188:BF199)</f>
        <v>0</v>
      </c>
      <c r="BG200" s="62"/>
      <c r="BH200" s="42">
        <f>SUM(BH188:BH199)</f>
        <v>0.313</v>
      </c>
      <c r="BI200" s="41">
        <f>SUM(BI188:BI199)</f>
        <v>7.8</v>
      </c>
      <c r="BJ200" s="62"/>
      <c r="BK200" s="42">
        <f>SUM(BK188:BK199)</f>
        <v>12.340000000000002</v>
      </c>
      <c r="BL200" s="41">
        <f>SUM(BL188:BL199)</f>
        <v>119.65</v>
      </c>
      <c r="BM200" s="62"/>
      <c r="BN200" s="42">
        <f>SUM(BN188:BN199)</f>
        <v>4.1475900000000001</v>
      </c>
      <c r="BO200" s="41">
        <f>SUM(BO188:BO199)</f>
        <v>162.54300000000003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 t="shared" ref="BZ200:CA200" si="201">SUM(BZ188:BZ199)</f>
        <v>0</v>
      </c>
      <c r="CA200" s="41">
        <f t="shared" si="201"/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0</v>
      </c>
      <c r="CJ200" s="41">
        <f>SUM(CJ188:CJ199)</f>
        <v>0</v>
      </c>
      <c r="CK200" s="62"/>
      <c r="CL200" s="42">
        <f>SUM(CL188:CL199)</f>
        <v>0</v>
      </c>
      <c r="CM200" s="41">
        <f>SUM(CM188:CM199)</f>
        <v>0</v>
      </c>
      <c r="CN200" s="62"/>
      <c r="CO200" s="42">
        <f>SUM(CO188:CO199)</f>
        <v>1.272E-2</v>
      </c>
      <c r="CP200" s="41">
        <f>SUM(CP188:CP199)</f>
        <v>0.82</v>
      </c>
      <c r="CQ200" s="62"/>
      <c r="CR200" s="42">
        <f>SUM(CR188:CR199)</f>
        <v>25</v>
      </c>
      <c r="CS200" s="41">
        <f>SUM(CS188:CS199)</f>
        <v>382.5</v>
      </c>
      <c r="CT200" s="62"/>
      <c r="CU200" s="42">
        <f>SUM(CU188:CU199)</f>
        <v>0</v>
      </c>
      <c r="CV200" s="41">
        <f>SUM(CV188:CV199)</f>
        <v>0</v>
      </c>
      <c r="CW200" s="62"/>
      <c r="CX200" s="42">
        <f t="shared" si="181"/>
        <v>121.51002000000001</v>
      </c>
      <c r="CY200" s="43">
        <f t="shared" si="182"/>
        <v>1164.423</v>
      </c>
    </row>
    <row r="201" spans="1:103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20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20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f t="shared" ref="AU201:AU212" si="204">IF(AS201=0,0,AT201/AS201*1000)</f>
        <v>0</v>
      </c>
      <c r="AV201" s="6">
        <v>0</v>
      </c>
      <c r="AW201" s="5">
        <v>0</v>
      </c>
      <c r="AX201" s="16">
        <v>0</v>
      </c>
      <c r="AY201" s="6">
        <v>0.02</v>
      </c>
      <c r="AZ201" s="5">
        <v>2.1749999999999998</v>
      </c>
      <c r="BA201" s="16">
        <f t="shared" ref="BA201:BA212" si="205">AZ201/AY201*1000</f>
        <v>108749.99999999999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12.5</v>
      </c>
      <c r="BL201" s="5">
        <v>75</v>
      </c>
      <c r="BM201" s="16">
        <f t="shared" ref="BM201:BM209" si="206">BL201/BK201*1000</f>
        <v>6000</v>
      </c>
      <c r="BN201" s="6">
        <v>1.6E-2</v>
      </c>
      <c r="BO201" s="5">
        <v>2.782</v>
      </c>
      <c r="BP201" s="16">
        <f t="shared" ref="BP201:BP210" si="207">BO201/BN201*1000</f>
        <v>173875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f t="shared" ref="CB201:CB212" si="208">IF(BZ201=0,0,CA201/BZ201*1000)</f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v>0</v>
      </c>
      <c r="CS201" s="5">
        <v>0</v>
      </c>
      <c r="CT201" s="16">
        <v>0</v>
      </c>
      <c r="CU201" s="6">
        <v>0</v>
      </c>
      <c r="CV201" s="5">
        <v>0</v>
      </c>
      <c r="CW201" s="16">
        <v>0</v>
      </c>
      <c r="CX201" s="6">
        <f t="shared" si="181"/>
        <v>12.544</v>
      </c>
      <c r="CY201" s="16">
        <f t="shared" si="182"/>
        <v>81.430999999999997</v>
      </c>
    </row>
    <row r="202" spans="1:103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20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209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20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f t="shared" si="204"/>
        <v>0</v>
      </c>
      <c r="AV202" s="6">
        <v>0</v>
      </c>
      <c r="AW202" s="5">
        <v>0</v>
      </c>
      <c r="AX202" s="16">
        <v>0</v>
      </c>
      <c r="AY202" s="6">
        <v>1.103</v>
      </c>
      <c r="AZ202" s="5">
        <v>20.545000000000002</v>
      </c>
      <c r="BA202" s="16">
        <f t="shared" si="205"/>
        <v>18626.473254759749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0.03</v>
      </c>
      <c r="BO202" s="5">
        <v>6.36</v>
      </c>
      <c r="BP202" s="16">
        <f t="shared" si="207"/>
        <v>212000.00000000003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f t="shared" si="208"/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v>0</v>
      </c>
      <c r="CS202" s="5">
        <v>0</v>
      </c>
      <c r="CT202" s="16">
        <v>0</v>
      </c>
      <c r="CU202" s="6">
        <v>0</v>
      </c>
      <c r="CV202" s="5">
        <v>0</v>
      </c>
      <c r="CW202" s="16">
        <v>0</v>
      </c>
      <c r="CX202" s="6">
        <f t="shared" si="181"/>
        <v>1.5229999999999999</v>
      </c>
      <c r="CY202" s="16">
        <f t="shared" si="182"/>
        <v>33.148000000000003</v>
      </c>
    </row>
    <row r="203" spans="1:103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20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20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f t="shared" si="204"/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2</v>
      </c>
      <c r="BL203" s="5">
        <v>22</v>
      </c>
      <c r="BM203" s="16">
        <f t="shared" si="206"/>
        <v>11000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f t="shared" si="208"/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v>0</v>
      </c>
      <c r="CS203" s="5">
        <v>0</v>
      </c>
      <c r="CT203" s="16">
        <v>0</v>
      </c>
      <c r="CU203" s="6">
        <v>0</v>
      </c>
      <c r="CV203" s="5">
        <v>0</v>
      </c>
      <c r="CW203" s="16">
        <v>0</v>
      </c>
      <c r="CX203" s="6">
        <f t="shared" si="181"/>
        <v>2.6645500000000002</v>
      </c>
      <c r="CY203" s="16">
        <f t="shared" si="182"/>
        <v>29.030999999999999</v>
      </c>
    </row>
    <row r="204" spans="1:103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20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20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f t="shared" si="204"/>
        <v>0</v>
      </c>
      <c r="AV204" s="6">
        <v>0</v>
      </c>
      <c r="AW204" s="5">
        <v>0</v>
      </c>
      <c r="AX204" s="16">
        <v>0</v>
      </c>
      <c r="AY204" s="6">
        <v>0.61599999999999999</v>
      </c>
      <c r="AZ204" s="5">
        <v>47.582000000000001</v>
      </c>
      <c r="BA204" s="16">
        <f t="shared" si="205"/>
        <v>77243.506493506502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0.23388999999999999</v>
      </c>
      <c r="BO204" s="5">
        <v>13.38</v>
      </c>
      <c r="BP204" s="16">
        <f t="shared" si="207"/>
        <v>57206.379067082824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f t="shared" si="208"/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v>0</v>
      </c>
      <c r="CS204" s="5">
        <v>0</v>
      </c>
      <c r="CT204" s="16">
        <v>0</v>
      </c>
      <c r="CU204" s="6">
        <v>0</v>
      </c>
      <c r="CV204" s="5">
        <v>0</v>
      </c>
      <c r="CW204" s="16">
        <v>0</v>
      </c>
      <c r="CX204" s="6">
        <f t="shared" si="181"/>
        <v>1.02199</v>
      </c>
      <c r="CY204" s="16">
        <f t="shared" si="182"/>
        <v>63.858000000000004</v>
      </c>
    </row>
    <row r="205" spans="1:103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20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20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f t="shared" si="204"/>
        <v>0</v>
      </c>
      <c r="AV205" s="6">
        <v>0</v>
      </c>
      <c r="AW205" s="5">
        <v>0</v>
      </c>
      <c r="AX205" s="16">
        <v>0</v>
      </c>
      <c r="AY205" s="6">
        <v>2E-3</v>
      </c>
      <c r="AZ205" s="5">
        <v>2.2000000000000002</v>
      </c>
      <c r="BA205" s="16">
        <f t="shared" si="205"/>
        <v>1100000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0.8</v>
      </c>
      <c r="BO205" s="5">
        <v>21.388000000000002</v>
      </c>
      <c r="BP205" s="16">
        <f t="shared" si="207"/>
        <v>26735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f t="shared" si="208"/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v>0</v>
      </c>
      <c r="CS205" s="5">
        <v>0</v>
      </c>
      <c r="CT205" s="16">
        <v>0</v>
      </c>
      <c r="CU205" s="6">
        <v>0</v>
      </c>
      <c r="CV205" s="5">
        <v>0</v>
      </c>
      <c r="CW205" s="16">
        <v>0</v>
      </c>
      <c r="CX205" s="6">
        <f t="shared" si="181"/>
        <v>1.5954699999999999</v>
      </c>
      <c r="CY205" s="16">
        <f t="shared" si="182"/>
        <v>30.91</v>
      </c>
    </row>
    <row r="206" spans="1:103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20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20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f t="shared" si="204"/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2.95</v>
      </c>
      <c r="BL206" s="5">
        <v>50.8</v>
      </c>
      <c r="BM206" s="16">
        <f t="shared" si="206"/>
        <v>17220.338983050846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f t="shared" si="208"/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v>0</v>
      </c>
      <c r="CS206" s="5">
        <v>0</v>
      </c>
      <c r="CT206" s="16">
        <v>0</v>
      </c>
      <c r="CU206" s="6">
        <v>0</v>
      </c>
      <c r="CV206" s="5">
        <v>0</v>
      </c>
      <c r="CW206" s="16">
        <v>0</v>
      </c>
      <c r="CX206" s="6">
        <f t="shared" si="181"/>
        <v>3.0050000000000003</v>
      </c>
      <c r="CY206" s="16">
        <f t="shared" si="182"/>
        <v>60.450999999999993</v>
      </c>
    </row>
    <row r="207" spans="1:103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20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20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f t="shared" si="204"/>
        <v>0</v>
      </c>
      <c r="AV207" s="6">
        <v>0</v>
      </c>
      <c r="AW207" s="5">
        <v>0</v>
      </c>
      <c r="AX207" s="16">
        <v>0</v>
      </c>
      <c r="AY207" s="6">
        <v>0.49399999999999999</v>
      </c>
      <c r="AZ207" s="5">
        <v>45.756</v>
      </c>
      <c r="BA207" s="16">
        <f t="shared" si="205"/>
        <v>92623.481781376526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1.1460000000000001E-2</v>
      </c>
      <c r="BO207" s="5">
        <v>1.5249999999999999</v>
      </c>
      <c r="BP207" s="16">
        <f t="shared" si="207"/>
        <v>133071.55322862125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f t="shared" si="208"/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v>0</v>
      </c>
      <c r="CS207" s="5">
        <v>0</v>
      </c>
      <c r="CT207" s="16">
        <v>0</v>
      </c>
      <c r="CU207" s="6">
        <v>0</v>
      </c>
      <c r="CV207" s="5">
        <v>0</v>
      </c>
      <c r="CW207" s="16">
        <v>0</v>
      </c>
      <c r="CX207" s="6">
        <f t="shared" si="181"/>
        <v>0.57957999999999998</v>
      </c>
      <c r="CY207" s="16">
        <f t="shared" si="182"/>
        <v>59.603000000000002</v>
      </c>
    </row>
    <row r="208" spans="1:103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20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210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20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f t="shared" si="204"/>
        <v>0</v>
      </c>
      <c r="AV208" s="6">
        <v>0</v>
      </c>
      <c r="AW208" s="5">
        <v>0</v>
      </c>
      <c r="AX208" s="16">
        <v>0</v>
      </c>
      <c r="AY208" s="6">
        <v>4.9359999999999999</v>
      </c>
      <c r="AZ208" s="5">
        <v>418.50799999999998</v>
      </c>
      <c r="BA208" s="16">
        <f t="shared" si="205"/>
        <v>84786.871961102108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2</v>
      </c>
      <c r="BL208" s="5">
        <v>15.9</v>
      </c>
      <c r="BM208" s="16">
        <f t="shared" si="206"/>
        <v>7950</v>
      </c>
      <c r="BN208" s="6">
        <v>0.32956999999999997</v>
      </c>
      <c r="BO208" s="5">
        <v>6.5880000000000001</v>
      </c>
      <c r="BP208" s="16">
        <f t="shared" si="207"/>
        <v>19989.683527020057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f t="shared" si="208"/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v>0</v>
      </c>
      <c r="CS208" s="5">
        <v>0</v>
      </c>
      <c r="CT208" s="16">
        <v>0</v>
      </c>
      <c r="CU208" s="6">
        <v>0</v>
      </c>
      <c r="CV208" s="5">
        <v>0</v>
      </c>
      <c r="CW208" s="16">
        <v>0</v>
      </c>
      <c r="CX208" s="6">
        <f t="shared" si="181"/>
        <v>12.61257</v>
      </c>
      <c r="CY208" s="16">
        <f t="shared" si="182"/>
        <v>689.24399999999991</v>
      </c>
    </row>
    <row r="209" spans="1:103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20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20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f t="shared" si="204"/>
        <v>0</v>
      </c>
      <c r="AV209" s="6">
        <v>0</v>
      </c>
      <c r="AW209" s="5">
        <v>0</v>
      </c>
      <c r="AX209" s="16">
        <v>0</v>
      </c>
      <c r="AY209" s="6">
        <v>0.92600000000000005</v>
      </c>
      <c r="AZ209" s="5">
        <v>219.38</v>
      </c>
      <c r="BA209" s="16">
        <f t="shared" si="205"/>
        <v>236911.44708423322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1.88</v>
      </c>
      <c r="BL209" s="5">
        <v>27.23</v>
      </c>
      <c r="BM209" s="16">
        <f t="shared" si="206"/>
        <v>14484.04255319149</v>
      </c>
      <c r="BN209" s="6">
        <v>1.0749999999999999E-2</v>
      </c>
      <c r="BO209" s="5">
        <v>1.22</v>
      </c>
      <c r="BP209" s="16">
        <f t="shared" si="207"/>
        <v>113488.37209302325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f t="shared" si="208"/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v>0</v>
      </c>
      <c r="CS209" s="5">
        <v>0</v>
      </c>
      <c r="CT209" s="16">
        <v>0</v>
      </c>
      <c r="CU209" s="6">
        <v>0</v>
      </c>
      <c r="CV209" s="5">
        <v>0</v>
      </c>
      <c r="CW209" s="16">
        <v>0</v>
      </c>
      <c r="CX209" s="6">
        <f t="shared" si="181"/>
        <v>5.9177499999999998</v>
      </c>
      <c r="CY209" s="16">
        <f t="shared" si="182"/>
        <v>333.34300000000002</v>
      </c>
    </row>
    <row r="210" spans="1:103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20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20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f t="shared" si="204"/>
        <v>0</v>
      </c>
      <c r="AV210" s="6">
        <v>0</v>
      </c>
      <c r="AW210" s="5">
        <v>0</v>
      </c>
      <c r="AX210" s="16">
        <v>0</v>
      </c>
      <c r="AY210" s="6">
        <v>0.97299999999999998</v>
      </c>
      <c r="AZ210" s="5">
        <v>256.25</v>
      </c>
      <c r="BA210" s="16">
        <f t="shared" si="205"/>
        <v>263360.73997944506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8.6840000000000001E-2</v>
      </c>
      <c r="BO210" s="5">
        <v>4.6909999999999998</v>
      </c>
      <c r="BP210" s="16">
        <f t="shared" si="207"/>
        <v>54018.885306310454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f t="shared" si="208"/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v>0</v>
      </c>
      <c r="CS210" s="5">
        <v>0</v>
      </c>
      <c r="CT210" s="16">
        <v>0</v>
      </c>
      <c r="CU210" s="6">
        <v>0</v>
      </c>
      <c r="CV210" s="5">
        <v>0</v>
      </c>
      <c r="CW210" s="16">
        <v>0</v>
      </c>
      <c r="CX210" s="6">
        <f t="shared" si="181"/>
        <v>1.1018399999999999</v>
      </c>
      <c r="CY210" s="16">
        <f t="shared" si="182"/>
        <v>268.31</v>
      </c>
    </row>
    <row r="211" spans="1:103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20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20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f t="shared" si="204"/>
        <v>0</v>
      </c>
      <c r="AV211" s="6">
        <v>0</v>
      </c>
      <c r="AW211" s="5">
        <v>0</v>
      </c>
      <c r="AX211" s="16">
        <v>0</v>
      </c>
      <c r="AY211" s="6">
        <v>1.0720000000000001</v>
      </c>
      <c r="AZ211" s="5">
        <v>42.262999999999998</v>
      </c>
      <c r="BA211" s="16">
        <f t="shared" si="205"/>
        <v>39424.440298507456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f t="shared" si="208"/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v>0</v>
      </c>
      <c r="CS211" s="5">
        <v>0</v>
      </c>
      <c r="CT211" s="16">
        <v>0</v>
      </c>
      <c r="CU211" s="6">
        <v>0</v>
      </c>
      <c r="CV211" s="5">
        <v>0</v>
      </c>
      <c r="CW211" s="16">
        <v>0</v>
      </c>
      <c r="CX211" s="6">
        <f t="shared" si="181"/>
        <v>1.4420000000000002</v>
      </c>
      <c r="CY211" s="16">
        <f t="shared" si="182"/>
        <v>54.813000000000002</v>
      </c>
    </row>
    <row r="212" spans="1:103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20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211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209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20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f t="shared" si="204"/>
        <v>0</v>
      </c>
      <c r="AV212" s="6">
        <v>0</v>
      </c>
      <c r="AW212" s="5">
        <v>0</v>
      </c>
      <c r="AX212" s="16">
        <v>0</v>
      </c>
      <c r="AY212" s="6">
        <v>17.766999999999999</v>
      </c>
      <c r="AZ212" s="5">
        <v>178.21700000000001</v>
      </c>
      <c r="BA212" s="16">
        <f t="shared" si="205"/>
        <v>10030.787414870267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f t="shared" si="208"/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v>0</v>
      </c>
      <c r="CS212" s="5">
        <v>0</v>
      </c>
      <c r="CT212" s="16">
        <v>0</v>
      </c>
      <c r="CU212" s="6">
        <v>0</v>
      </c>
      <c r="CV212" s="5">
        <v>0</v>
      </c>
      <c r="CW212" s="16">
        <v>0</v>
      </c>
      <c r="CX212" s="6">
        <f t="shared" si="181"/>
        <v>18.087730000000001</v>
      </c>
      <c r="CY212" s="16">
        <f t="shared" si="182"/>
        <v>188.82200000000003</v>
      </c>
    </row>
    <row r="213" spans="1:103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212">SUM(AM201:AM212)</f>
        <v>0</v>
      </c>
      <c r="AN213" s="41">
        <f t="shared" si="212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 t="shared" ref="AS213:AT213" si="213">SUM(AS201:AS212)</f>
        <v>0</v>
      </c>
      <c r="AT213" s="41">
        <f t="shared" si="213"/>
        <v>0</v>
      </c>
      <c r="AU213" s="62"/>
      <c r="AV213" s="42">
        <f>SUM(AV201:AV212)</f>
        <v>0</v>
      </c>
      <c r="AW213" s="41">
        <f>SUM(AW201:AW212)</f>
        <v>0</v>
      </c>
      <c r="AX213" s="62"/>
      <c r="AY213" s="42">
        <f>SUM(AY201:AY212)</f>
        <v>27.908999999999999</v>
      </c>
      <c r="AZ213" s="41">
        <f>SUM(AZ201:AZ212)</f>
        <v>1232.876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0</v>
      </c>
      <c r="BI213" s="41">
        <f>SUM(BI201:BI212)</f>
        <v>0</v>
      </c>
      <c r="BJ213" s="62"/>
      <c r="BK213" s="42">
        <f>SUM(BK201:BK212)</f>
        <v>21.33</v>
      </c>
      <c r="BL213" s="41">
        <f>SUM(BL201:BL212)</f>
        <v>190.93</v>
      </c>
      <c r="BM213" s="62"/>
      <c r="BN213" s="42">
        <f>SUM(BN201:BN212)</f>
        <v>1.51851</v>
      </c>
      <c r="BO213" s="41">
        <f>SUM(BO201:BO212)</f>
        <v>57.933999999999997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 t="shared" ref="BZ213:CA213" si="214">SUM(BZ201:BZ212)</f>
        <v>0</v>
      </c>
      <c r="CA213" s="41">
        <f t="shared" si="214"/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>SUM(CR201:CR212)</f>
        <v>0</v>
      </c>
      <c r="CS213" s="41">
        <f>SUM(CS201:CS212)</f>
        <v>0</v>
      </c>
      <c r="CT213" s="62"/>
      <c r="CU213" s="42">
        <f>SUM(CU201:CU212)</f>
        <v>0</v>
      </c>
      <c r="CV213" s="41">
        <f>SUM(CV201:CV212)</f>
        <v>0</v>
      </c>
      <c r="CW213" s="62"/>
      <c r="CX213" s="42">
        <f t="shared" ref="CX213:CX226" si="215">SUM(CU213,CR213,CO213,CL213,CI213,CC213,BW213,BT213,BQ213,BK213,BB213,AV213,AP213,AJ213,AD213,X213,R213,L213,F213,C213,AG213,I213+AA213+BN213+O213+BH213+AY213+U213+CF213+BE213)</f>
        <v>62.095479999999995</v>
      </c>
      <c r="CY213" s="43">
        <f t="shared" ref="CY213:CY226" si="216">SUM(CV213,CS213,CP213,CM213,CJ213,CD213,BX213,BU213,BR213,BL213,BC213,AW213,AQ213,AK213,AE213,Y213,S213,M213,G213,D213,AH213,J213+AB213+BO213+P213+BI213+AZ213+V213+CG213+BF213)</f>
        <v>1892.9639999999999</v>
      </c>
    </row>
    <row r="214" spans="1:103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217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218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f t="shared" ref="AU214:AU225" si="219">IF(AS214=0,0,AT214/AS214*1000)</f>
        <v>0</v>
      </c>
      <c r="AV214" s="6">
        <v>0</v>
      </c>
      <c r="AW214" s="5">
        <v>0</v>
      </c>
      <c r="AX214" s="16">
        <v>0</v>
      </c>
      <c r="AY214" s="6">
        <v>1.0149999999999999</v>
      </c>
      <c r="AZ214" s="5">
        <v>276.03500000000003</v>
      </c>
      <c r="BA214" s="16">
        <f t="shared" ref="BA214:BA216" si="220">AZ214/AY214*1000</f>
        <v>271955.66502463061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1</v>
      </c>
      <c r="BL214" s="5">
        <v>12</v>
      </c>
      <c r="BM214" s="16">
        <f t="shared" ref="BM214:BM216" si="221">BL214/BK214*1000</f>
        <v>12000</v>
      </c>
      <c r="BN214" s="6">
        <v>4.2000000000000003E-2</v>
      </c>
      <c r="BO214" s="5">
        <v>0.51400000000000001</v>
      </c>
      <c r="BP214" s="16">
        <f t="shared" ref="BP214" si="222">BO214/BN214*1000</f>
        <v>12238.095238095237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f t="shared" ref="CB214:CB225" si="223">IF(BZ214=0,0,CA214/BZ214*1000)</f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v>0</v>
      </c>
      <c r="CS214" s="5">
        <v>0</v>
      </c>
      <c r="CT214" s="16">
        <v>0</v>
      </c>
      <c r="CU214" s="6">
        <v>0</v>
      </c>
      <c r="CV214" s="5">
        <v>0</v>
      </c>
      <c r="CW214" s="16">
        <v>0</v>
      </c>
      <c r="CX214" s="6">
        <f t="shared" si="215"/>
        <v>2.2869999999999999</v>
      </c>
      <c r="CY214" s="16">
        <f t="shared" si="216"/>
        <v>296.52000000000004</v>
      </c>
    </row>
    <row r="215" spans="1:103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218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f t="shared" si="219"/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0.29299999999999998</v>
      </c>
      <c r="BL215" s="5">
        <v>6.1429999999999998</v>
      </c>
      <c r="BM215" s="16">
        <f t="shared" si="221"/>
        <v>20965.870307167235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f t="shared" si="223"/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v>0</v>
      </c>
      <c r="CS215" s="5">
        <v>0</v>
      </c>
      <c r="CT215" s="16">
        <v>0</v>
      </c>
      <c r="CU215" s="6">
        <v>0</v>
      </c>
      <c r="CV215" s="5">
        <v>0</v>
      </c>
      <c r="CW215" s="16">
        <v>0</v>
      </c>
      <c r="CX215" s="6">
        <f t="shared" si="215"/>
        <v>0.29299999999999998</v>
      </c>
      <c r="CY215" s="16">
        <f t="shared" si="216"/>
        <v>6.1429999999999998</v>
      </c>
    </row>
    <row r="216" spans="1:103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217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218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f t="shared" si="219"/>
        <v>0</v>
      </c>
      <c r="AV216" s="6">
        <v>0</v>
      </c>
      <c r="AW216" s="5">
        <v>0</v>
      </c>
      <c r="AX216" s="16">
        <v>0</v>
      </c>
      <c r="AY216" s="6">
        <v>0.39100000000000001</v>
      </c>
      <c r="AZ216" s="5">
        <v>26.745999999999999</v>
      </c>
      <c r="BA216" s="16">
        <f t="shared" si="220"/>
        <v>68404.092071611245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0.18</v>
      </c>
      <c r="BL216" s="5">
        <v>4.5940000000000003</v>
      </c>
      <c r="BM216" s="16">
        <f t="shared" si="221"/>
        <v>25522.222222222226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f t="shared" si="223"/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v>0</v>
      </c>
      <c r="CS216" s="5">
        <v>0</v>
      </c>
      <c r="CT216" s="16">
        <v>0</v>
      </c>
      <c r="CU216" s="6">
        <v>0</v>
      </c>
      <c r="CV216" s="5">
        <v>0</v>
      </c>
      <c r="CW216" s="16">
        <v>0</v>
      </c>
      <c r="CX216" s="6">
        <f t="shared" si="215"/>
        <v>1.2009999999999998</v>
      </c>
      <c r="CY216" s="16">
        <f t="shared" si="216"/>
        <v>53.396000000000001</v>
      </c>
    </row>
    <row r="217" spans="1:103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218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 t="shared" si="219"/>
        <v>0</v>
      </c>
      <c r="AV217" s="6">
        <v>0</v>
      </c>
      <c r="AW217" s="5">
        <v>0</v>
      </c>
      <c r="AX217" s="16">
        <f>IF(AV217=0,0,AW217/AV217*1000)</f>
        <v>0</v>
      </c>
      <c r="AY217" s="6">
        <v>0.218</v>
      </c>
      <c r="AZ217" s="5">
        <v>18.364999999999998</v>
      </c>
      <c r="BA217" s="16">
        <f>IF(AY217=0,0,AZ217/AY217*1000)</f>
        <v>84243.11926605503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</v>
      </c>
      <c r="BI217" s="5">
        <v>0</v>
      </c>
      <c r="BJ217" s="16">
        <f>IF(BH217=0,0,BI217/BH217*1000)</f>
        <v>0</v>
      </c>
      <c r="BK217" s="6">
        <v>0.62</v>
      </c>
      <c r="BL217" s="5">
        <v>16.010000000000002</v>
      </c>
      <c r="BM217" s="16">
        <f>IF(BK217=0,0,BL217/BK217*1000)</f>
        <v>25822.580645161292</v>
      </c>
      <c r="BN217" s="6">
        <v>3.0949999999999998E-2</v>
      </c>
      <c r="BO217" s="5">
        <v>3.05</v>
      </c>
      <c r="BP217" s="16">
        <f>IF(BN217=0,0,BO217/BN217*1000)</f>
        <v>98546.042003231021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 t="shared" si="223"/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v>0</v>
      </c>
      <c r="CS217" s="5">
        <v>0</v>
      </c>
      <c r="CT217" s="16">
        <f>IF(CR217=0,0,CS217/CR217*1000)</f>
        <v>0</v>
      </c>
      <c r="CU217" s="6">
        <v>0</v>
      </c>
      <c r="CV217" s="5">
        <v>0</v>
      </c>
      <c r="CW217" s="16">
        <f>IF(CU217=0,0,CV217/CU217*1000)</f>
        <v>0</v>
      </c>
      <c r="CX217" s="6">
        <f t="shared" si="215"/>
        <v>1.0889500000000001</v>
      </c>
      <c r="CY217" s="16">
        <f t="shared" si="216"/>
        <v>45.146000000000001</v>
      </c>
    </row>
    <row r="218" spans="1:103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V225" si="224">IF(C218=0,0,D218/C218*1000)</f>
        <v>0</v>
      </c>
      <c r="F218" s="6">
        <v>0</v>
      </c>
      <c r="G218" s="5">
        <v>0</v>
      </c>
      <c r="H218" s="16">
        <f t="shared" si="224"/>
        <v>0</v>
      </c>
      <c r="I218" s="6">
        <v>0</v>
      </c>
      <c r="J218" s="5">
        <v>0</v>
      </c>
      <c r="K218" s="16">
        <f t="shared" si="224"/>
        <v>0</v>
      </c>
      <c r="L218" s="6">
        <v>0</v>
      </c>
      <c r="M218" s="5">
        <v>0</v>
      </c>
      <c r="N218" s="16">
        <f t="shared" si="224"/>
        <v>0</v>
      </c>
      <c r="O218" s="6">
        <v>0.28999999999999998</v>
      </c>
      <c r="P218" s="5">
        <v>10.227</v>
      </c>
      <c r="Q218" s="16">
        <f t="shared" si="224"/>
        <v>35265.517241379312</v>
      </c>
      <c r="R218" s="6">
        <v>0</v>
      </c>
      <c r="S218" s="5">
        <v>0</v>
      </c>
      <c r="T218" s="16">
        <f t="shared" si="224"/>
        <v>0</v>
      </c>
      <c r="U218" s="6">
        <v>0</v>
      </c>
      <c r="V218" s="5">
        <v>0</v>
      </c>
      <c r="W218" s="16">
        <f t="shared" si="224"/>
        <v>0</v>
      </c>
      <c r="X218" s="6">
        <v>0</v>
      </c>
      <c r="Y218" s="5">
        <v>0</v>
      </c>
      <c r="Z218" s="16">
        <f t="shared" si="224"/>
        <v>0</v>
      </c>
      <c r="AA218" s="6">
        <v>0</v>
      </c>
      <c r="AB218" s="5">
        <v>0</v>
      </c>
      <c r="AC218" s="16">
        <f t="shared" si="224"/>
        <v>0</v>
      </c>
      <c r="AD218" s="6">
        <v>0</v>
      </c>
      <c r="AE218" s="5">
        <v>0</v>
      </c>
      <c r="AF218" s="16">
        <f t="shared" si="224"/>
        <v>0</v>
      </c>
      <c r="AG218" s="6">
        <v>0</v>
      </c>
      <c r="AH218" s="5">
        <v>0</v>
      </c>
      <c r="AI218" s="16">
        <f t="shared" si="224"/>
        <v>0</v>
      </c>
      <c r="AJ218" s="6">
        <v>0</v>
      </c>
      <c r="AK218" s="5">
        <v>0</v>
      </c>
      <c r="AL218" s="16">
        <f t="shared" si="224"/>
        <v>0</v>
      </c>
      <c r="AM218" s="6">
        <v>0</v>
      </c>
      <c r="AN218" s="5">
        <v>0</v>
      </c>
      <c r="AO218" s="16">
        <f t="shared" si="218"/>
        <v>0</v>
      </c>
      <c r="AP218" s="6">
        <v>0</v>
      </c>
      <c r="AQ218" s="5">
        <v>0</v>
      </c>
      <c r="AR218" s="16">
        <f t="shared" si="224"/>
        <v>0</v>
      </c>
      <c r="AS218" s="6">
        <v>0</v>
      </c>
      <c r="AT218" s="5">
        <v>0</v>
      </c>
      <c r="AU218" s="16">
        <f t="shared" si="219"/>
        <v>0</v>
      </c>
      <c r="AV218" s="6">
        <v>0</v>
      </c>
      <c r="AW218" s="5">
        <v>0</v>
      </c>
      <c r="AX218" s="16">
        <f t="shared" si="224"/>
        <v>0</v>
      </c>
      <c r="AY218" s="6">
        <v>0.32900000000000001</v>
      </c>
      <c r="AZ218" s="5">
        <v>25.89</v>
      </c>
      <c r="BA218" s="16">
        <f t="shared" si="224"/>
        <v>78693.009118541027</v>
      </c>
      <c r="BB218" s="6">
        <v>0</v>
      </c>
      <c r="BC218" s="5">
        <v>0</v>
      </c>
      <c r="BD218" s="16">
        <f t="shared" si="224"/>
        <v>0</v>
      </c>
      <c r="BE218" s="6">
        <v>0</v>
      </c>
      <c r="BF218" s="5">
        <v>0</v>
      </c>
      <c r="BG218" s="16">
        <f t="shared" si="224"/>
        <v>0</v>
      </c>
      <c r="BH218" s="6">
        <v>0</v>
      </c>
      <c r="BI218" s="5">
        <v>0</v>
      </c>
      <c r="BJ218" s="16">
        <f t="shared" si="224"/>
        <v>0</v>
      </c>
      <c r="BK218" s="6">
        <v>0.19500000000000001</v>
      </c>
      <c r="BL218" s="5">
        <v>4.7270000000000003</v>
      </c>
      <c r="BM218" s="16">
        <f t="shared" si="224"/>
        <v>24241.025641025641</v>
      </c>
      <c r="BN218" s="6">
        <v>0</v>
      </c>
      <c r="BO218" s="5">
        <v>0</v>
      </c>
      <c r="BP218" s="16">
        <f t="shared" si="224"/>
        <v>0</v>
      </c>
      <c r="BQ218" s="6">
        <v>0</v>
      </c>
      <c r="BR218" s="5">
        <v>0</v>
      </c>
      <c r="BS218" s="16">
        <f t="shared" si="224"/>
        <v>0</v>
      </c>
      <c r="BT218" s="6">
        <v>0</v>
      </c>
      <c r="BU218" s="5">
        <v>0</v>
      </c>
      <c r="BV218" s="16">
        <f t="shared" si="224"/>
        <v>0</v>
      </c>
      <c r="BW218" s="6">
        <v>0</v>
      </c>
      <c r="BX218" s="5">
        <v>0</v>
      </c>
      <c r="BY218" s="16">
        <f t="shared" ref="BY218:CW225" si="225">IF(BW218=0,0,BX218/BW218*1000)</f>
        <v>0</v>
      </c>
      <c r="BZ218" s="6">
        <v>0</v>
      </c>
      <c r="CA218" s="5">
        <v>0</v>
      </c>
      <c r="CB218" s="16">
        <f t="shared" si="223"/>
        <v>0</v>
      </c>
      <c r="CC218" s="6">
        <v>0</v>
      </c>
      <c r="CD218" s="5">
        <v>0</v>
      </c>
      <c r="CE218" s="16">
        <f t="shared" si="225"/>
        <v>0</v>
      </c>
      <c r="CF218" s="6">
        <v>0</v>
      </c>
      <c r="CG218" s="5">
        <v>0</v>
      </c>
      <c r="CH218" s="16">
        <f t="shared" si="225"/>
        <v>0</v>
      </c>
      <c r="CI218" s="6">
        <v>0</v>
      </c>
      <c r="CJ218" s="5">
        <v>0</v>
      </c>
      <c r="CK218" s="16">
        <f t="shared" si="225"/>
        <v>0</v>
      </c>
      <c r="CL218" s="6">
        <v>0</v>
      </c>
      <c r="CM218" s="5">
        <v>0</v>
      </c>
      <c r="CN218" s="16">
        <f t="shared" si="225"/>
        <v>0</v>
      </c>
      <c r="CO218" s="6">
        <v>0</v>
      </c>
      <c r="CP218" s="5">
        <v>0</v>
      </c>
      <c r="CQ218" s="16">
        <f t="shared" si="225"/>
        <v>0</v>
      </c>
      <c r="CR218" s="6">
        <v>0</v>
      </c>
      <c r="CS218" s="5">
        <v>0</v>
      </c>
      <c r="CT218" s="16">
        <f t="shared" si="225"/>
        <v>0</v>
      </c>
      <c r="CU218" s="6">
        <v>0</v>
      </c>
      <c r="CV218" s="5">
        <v>0</v>
      </c>
      <c r="CW218" s="16">
        <f t="shared" si="225"/>
        <v>0</v>
      </c>
      <c r="CX218" s="6">
        <f t="shared" si="215"/>
        <v>0.81400000000000006</v>
      </c>
      <c r="CY218" s="16">
        <f t="shared" si="216"/>
        <v>40.844000000000008</v>
      </c>
    </row>
    <row r="219" spans="1:103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224"/>
        <v>0</v>
      </c>
      <c r="F219" s="6">
        <v>0</v>
      </c>
      <c r="G219" s="5">
        <v>0</v>
      </c>
      <c r="H219" s="16">
        <f t="shared" si="224"/>
        <v>0</v>
      </c>
      <c r="I219" s="6">
        <v>0</v>
      </c>
      <c r="J219" s="5">
        <v>0</v>
      </c>
      <c r="K219" s="16">
        <f t="shared" si="224"/>
        <v>0</v>
      </c>
      <c r="L219" s="6">
        <v>0</v>
      </c>
      <c r="M219" s="5">
        <v>0</v>
      </c>
      <c r="N219" s="16">
        <f t="shared" si="224"/>
        <v>0</v>
      </c>
      <c r="O219" s="6">
        <v>0.315</v>
      </c>
      <c r="P219" s="5">
        <v>11.054</v>
      </c>
      <c r="Q219" s="16">
        <f t="shared" si="224"/>
        <v>35092.063492063498</v>
      </c>
      <c r="R219" s="6">
        <v>0</v>
      </c>
      <c r="S219" s="5">
        <v>0</v>
      </c>
      <c r="T219" s="16">
        <f t="shared" si="224"/>
        <v>0</v>
      </c>
      <c r="U219" s="6">
        <v>0</v>
      </c>
      <c r="V219" s="5">
        <v>0</v>
      </c>
      <c r="W219" s="16">
        <f t="shared" si="224"/>
        <v>0</v>
      </c>
      <c r="X219" s="6">
        <v>0</v>
      </c>
      <c r="Y219" s="5">
        <v>0</v>
      </c>
      <c r="Z219" s="16">
        <f t="shared" si="224"/>
        <v>0</v>
      </c>
      <c r="AA219" s="6">
        <v>0</v>
      </c>
      <c r="AB219" s="5">
        <v>0</v>
      </c>
      <c r="AC219" s="16">
        <f t="shared" si="224"/>
        <v>0</v>
      </c>
      <c r="AD219" s="6">
        <v>0</v>
      </c>
      <c r="AE219" s="5">
        <v>0</v>
      </c>
      <c r="AF219" s="16">
        <f t="shared" si="224"/>
        <v>0</v>
      </c>
      <c r="AG219" s="6">
        <v>0</v>
      </c>
      <c r="AH219" s="5">
        <v>0</v>
      </c>
      <c r="AI219" s="16">
        <f t="shared" si="224"/>
        <v>0</v>
      </c>
      <c r="AJ219" s="6">
        <v>0</v>
      </c>
      <c r="AK219" s="5">
        <v>0</v>
      </c>
      <c r="AL219" s="16">
        <f t="shared" si="224"/>
        <v>0</v>
      </c>
      <c r="AM219" s="6">
        <v>0</v>
      </c>
      <c r="AN219" s="5">
        <v>0</v>
      </c>
      <c r="AO219" s="16">
        <f t="shared" si="218"/>
        <v>0</v>
      </c>
      <c r="AP219" s="6">
        <v>0</v>
      </c>
      <c r="AQ219" s="5">
        <v>0</v>
      </c>
      <c r="AR219" s="16">
        <f t="shared" si="224"/>
        <v>0</v>
      </c>
      <c r="AS219" s="6">
        <v>0</v>
      </c>
      <c r="AT219" s="5">
        <v>0</v>
      </c>
      <c r="AU219" s="16">
        <f t="shared" si="219"/>
        <v>0</v>
      </c>
      <c r="AV219" s="6">
        <v>0</v>
      </c>
      <c r="AW219" s="5">
        <v>0</v>
      </c>
      <c r="AX219" s="16">
        <f t="shared" si="224"/>
        <v>0</v>
      </c>
      <c r="AY219" s="6">
        <v>0.115</v>
      </c>
      <c r="AZ219" s="5">
        <v>3.4769999999999999</v>
      </c>
      <c r="BA219" s="16">
        <f t="shared" si="224"/>
        <v>30234.782608695648</v>
      </c>
      <c r="BB219" s="6">
        <v>0</v>
      </c>
      <c r="BC219" s="5">
        <v>0</v>
      </c>
      <c r="BD219" s="16">
        <f t="shared" si="224"/>
        <v>0</v>
      </c>
      <c r="BE219" s="6">
        <v>0</v>
      </c>
      <c r="BF219" s="5">
        <v>0</v>
      </c>
      <c r="BG219" s="16">
        <f t="shared" si="224"/>
        <v>0</v>
      </c>
      <c r="BH219" s="6">
        <v>0</v>
      </c>
      <c r="BI219" s="5">
        <v>0</v>
      </c>
      <c r="BJ219" s="16">
        <f t="shared" si="224"/>
        <v>0</v>
      </c>
      <c r="BK219" s="6">
        <v>0</v>
      </c>
      <c r="BL219" s="5">
        <v>0</v>
      </c>
      <c r="BM219" s="16">
        <f t="shared" si="224"/>
        <v>0</v>
      </c>
      <c r="BN219" s="6">
        <v>5.0970000000000001E-2</v>
      </c>
      <c r="BO219" s="5">
        <v>0.86599999999999999</v>
      </c>
      <c r="BP219" s="16">
        <f t="shared" si="224"/>
        <v>16990.386501863843</v>
      </c>
      <c r="BQ219" s="6">
        <v>0</v>
      </c>
      <c r="BR219" s="5">
        <v>0</v>
      </c>
      <c r="BS219" s="16">
        <f t="shared" si="224"/>
        <v>0</v>
      </c>
      <c r="BT219" s="6">
        <v>0</v>
      </c>
      <c r="BU219" s="5">
        <v>0</v>
      </c>
      <c r="BV219" s="16">
        <f t="shared" si="224"/>
        <v>0</v>
      </c>
      <c r="BW219" s="6">
        <v>0</v>
      </c>
      <c r="BX219" s="5">
        <v>0</v>
      </c>
      <c r="BY219" s="16">
        <f t="shared" si="225"/>
        <v>0</v>
      </c>
      <c r="BZ219" s="6">
        <v>0</v>
      </c>
      <c r="CA219" s="5">
        <v>0</v>
      </c>
      <c r="CB219" s="16">
        <f t="shared" si="223"/>
        <v>0</v>
      </c>
      <c r="CC219" s="6">
        <v>0</v>
      </c>
      <c r="CD219" s="5">
        <v>0</v>
      </c>
      <c r="CE219" s="16">
        <f t="shared" si="225"/>
        <v>0</v>
      </c>
      <c r="CF219" s="6">
        <v>0</v>
      </c>
      <c r="CG219" s="5">
        <v>0</v>
      </c>
      <c r="CH219" s="16">
        <f t="shared" si="225"/>
        <v>0</v>
      </c>
      <c r="CI219" s="6">
        <v>0</v>
      </c>
      <c r="CJ219" s="5">
        <v>0</v>
      </c>
      <c r="CK219" s="16">
        <f t="shared" si="225"/>
        <v>0</v>
      </c>
      <c r="CL219" s="6">
        <v>0</v>
      </c>
      <c r="CM219" s="5">
        <v>0</v>
      </c>
      <c r="CN219" s="16">
        <f t="shared" si="225"/>
        <v>0</v>
      </c>
      <c r="CO219" s="6">
        <v>0</v>
      </c>
      <c r="CP219" s="5">
        <v>0</v>
      </c>
      <c r="CQ219" s="16">
        <f t="shared" si="225"/>
        <v>0</v>
      </c>
      <c r="CR219" s="6">
        <v>0</v>
      </c>
      <c r="CS219" s="5">
        <v>0</v>
      </c>
      <c r="CT219" s="16">
        <f t="shared" si="225"/>
        <v>0</v>
      </c>
      <c r="CU219" s="6">
        <v>0</v>
      </c>
      <c r="CV219" s="5">
        <v>0</v>
      </c>
      <c r="CW219" s="16">
        <f t="shared" si="225"/>
        <v>0</v>
      </c>
      <c r="CX219" s="6">
        <f t="shared" si="215"/>
        <v>0.48097000000000001</v>
      </c>
      <c r="CY219" s="16">
        <f t="shared" si="216"/>
        <v>15.397</v>
      </c>
    </row>
    <row r="220" spans="1:103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224"/>
        <v>0</v>
      </c>
      <c r="F220" s="6">
        <v>0</v>
      </c>
      <c r="G220" s="5">
        <v>0</v>
      </c>
      <c r="H220" s="16">
        <f t="shared" si="224"/>
        <v>0</v>
      </c>
      <c r="I220" s="6">
        <v>0</v>
      </c>
      <c r="J220" s="5">
        <v>0</v>
      </c>
      <c r="K220" s="16">
        <f t="shared" si="224"/>
        <v>0</v>
      </c>
      <c r="L220" s="6">
        <v>0</v>
      </c>
      <c r="M220" s="5">
        <v>0</v>
      </c>
      <c r="N220" s="16">
        <f t="shared" si="224"/>
        <v>0</v>
      </c>
      <c r="O220" s="6">
        <v>0.73499999999999999</v>
      </c>
      <c r="P220" s="5">
        <v>25.797000000000001</v>
      </c>
      <c r="Q220" s="16">
        <f t="shared" si="224"/>
        <v>35097.959183673476</v>
      </c>
      <c r="R220" s="6">
        <v>0</v>
      </c>
      <c r="S220" s="5">
        <v>0</v>
      </c>
      <c r="T220" s="16">
        <f t="shared" si="224"/>
        <v>0</v>
      </c>
      <c r="U220" s="6">
        <v>0</v>
      </c>
      <c r="V220" s="5">
        <v>0</v>
      </c>
      <c r="W220" s="16">
        <f t="shared" si="224"/>
        <v>0</v>
      </c>
      <c r="X220" s="6">
        <v>0</v>
      </c>
      <c r="Y220" s="5">
        <v>0</v>
      </c>
      <c r="Z220" s="16">
        <f t="shared" si="224"/>
        <v>0</v>
      </c>
      <c r="AA220" s="6">
        <v>34</v>
      </c>
      <c r="AB220" s="5">
        <v>629</v>
      </c>
      <c r="AC220" s="16">
        <f t="shared" si="224"/>
        <v>18500</v>
      </c>
      <c r="AD220" s="6">
        <v>0</v>
      </c>
      <c r="AE220" s="5">
        <v>0</v>
      </c>
      <c r="AF220" s="16">
        <f t="shared" si="224"/>
        <v>0</v>
      </c>
      <c r="AG220" s="6">
        <v>0</v>
      </c>
      <c r="AH220" s="5">
        <v>0</v>
      </c>
      <c r="AI220" s="16">
        <f t="shared" si="224"/>
        <v>0</v>
      </c>
      <c r="AJ220" s="6">
        <v>0</v>
      </c>
      <c r="AK220" s="5">
        <v>0</v>
      </c>
      <c r="AL220" s="16">
        <f t="shared" si="224"/>
        <v>0</v>
      </c>
      <c r="AM220" s="6">
        <v>0</v>
      </c>
      <c r="AN220" s="5">
        <v>0</v>
      </c>
      <c r="AO220" s="16">
        <f t="shared" si="218"/>
        <v>0</v>
      </c>
      <c r="AP220" s="6">
        <v>0</v>
      </c>
      <c r="AQ220" s="5">
        <v>0</v>
      </c>
      <c r="AR220" s="16">
        <f t="shared" si="224"/>
        <v>0</v>
      </c>
      <c r="AS220" s="6">
        <v>0</v>
      </c>
      <c r="AT220" s="5">
        <v>0</v>
      </c>
      <c r="AU220" s="16">
        <f t="shared" si="219"/>
        <v>0</v>
      </c>
      <c r="AV220" s="6">
        <v>0</v>
      </c>
      <c r="AW220" s="5">
        <v>0</v>
      </c>
      <c r="AX220" s="16">
        <f t="shared" si="224"/>
        <v>0</v>
      </c>
      <c r="AY220" s="6">
        <v>0.23200000000000001</v>
      </c>
      <c r="AZ220" s="5">
        <v>17.45</v>
      </c>
      <c r="BA220" s="16">
        <f t="shared" si="224"/>
        <v>75215.517241379304</v>
      </c>
      <c r="BB220" s="6">
        <v>0</v>
      </c>
      <c r="BC220" s="5">
        <v>0</v>
      </c>
      <c r="BD220" s="16">
        <f t="shared" si="224"/>
        <v>0</v>
      </c>
      <c r="BE220" s="6">
        <v>0</v>
      </c>
      <c r="BF220" s="5">
        <v>0</v>
      </c>
      <c r="BG220" s="16">
        <f t="shared" si="224"/>
        <v>0</v>
      </c>
      <c r="BH220" s="6">
        <v>0</v>
      </c>
      <c r="BI220" s="5">
        <v>0</v>
      </c>
      <c r="BJ220" s="16">
        <f t="shared" si="224"/>
        <v>0</v>
      </c>
      <c r="BK220" s="6">
        <v>0</v>
      </c>
      <c r="BL220" s="5">
        <v>0</v>
      </c>
      <c r="BM220" s="16">
        <f t="shared" si="224"/>
        <v>0</v>
      </c>
      <c r="BN220" s="6">
        <v>0.85345000000000004</v>
      </c>
      <c r="BO220" s="5">
        <v>5.593</v>
      </c>
      <c r="BP220" s="16">
        <f t="shared" si="224"/>
        <v>6553.4009022204</v>
      </c>
      <c r="BQ220" s="6">
        <v>0</v>
      </c>
      <c r="BR220" s="5">
        <v>0</v>
      </c>
      <c r="BS220" s="16">
        <f t="shared" si="224"/>
        <v>0</v>
      </c>
      <c r="BT220" s="6">
        <v>0</v>
      </c>
      <c r="BU220" s="5">
        <v>0</v>
      </c>
      <c r="BV220" s="16">
        <f t="shared" si="224"/>
        <v>0</v>
      </c>
      <c r="BW220" s="6">
        <v>0</v>
      </c>
      <c r="BX220" s="5">
        <v>0</v>
      </c>
      <c r="BY220" s="16">
        <f t="shared" si="225"/>
        <v>0</v>
      </c>
      <c r="BZ220" s="6">
        <v>0</v>
      </c>
      <c r="CA220" s="5">
        <v>0</v>
      </c>
      <c r="CB220" s="16">
        <f t="shared" si="223"/>
        <v>0</v>
      </c>
      <c r="CC220" s="6">
        <v>0</v>
      </c>
      <c r="CD220" s="5">
        <v>0</v>
      </c>
      <c r="CE220" s="16">
        <f t="shared" si="225"/>
        <v>0</v>
      </c>
      <c r="CF220" s="6">
        <v>0</v>
      </c>
      <c r="CG220" s="5">
        <v>0</v>
      </c>
      <c r="CH220" s="16">
        <f t="shared" si="225"/>
        <v>0</v>
      </c>
      <c r="CI220" s="6">
        <v>0</v>
      </c>
      <c r="CJ220" s="5">
        <v>0</v>
      </c>
      <c r="CK220" s="16">
        <f t="shared" si="225"/>
        <v>0</v>
      </c>
      <c r="CL220" s="6">
        <v>0</v>
      </c>
      <c r="CM220" s="5">
        <v>0</v>
      </c>
      <c r="CN220" s="16">
        <f t="shared" si="225"/>
        <v>0</v>
      </c>
      <c r="CO220" s="6">
        <v>0</v>
      </c>
      <c r="CP220" s="5">
        <v>0</v>
      </c>
      <c r="CQ220" s="16">
        <f t="shared" si="225"/>
        <v>0</v>
      </c>
      <c r="CR220" s="6">
        <v>2E-3</v>
      </c>
      <c r="CS220" s="5">
        <v>1.095</v>
      </c>
      <c r="CT220" s="16">
        <f t="shared" si="225"/>
        <v>547500</v>
      </c>
      <c r="CU220" s="6">
        <v>0</v>
      </c>
      <c r="CV220" s="5">
        <v>0</v>
      </c>
      <c r="CW220" s="16">
        <f t="shared" si="225"/>
        <v>0</v>
      </c>
      <c r="CX220" s="6">
        <f t="shared" si="215"/>
        <v>35.822450000000003</v>
      </c>
      <c r="CY220" s="16">
        <f t="shared" si="216"/>
        <v>678.93500000000006</v>
      </c>
    </row>
    <row r="221" spans="1:103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224"/>
        <v>0</v>
      </c>
      <c r="F221" s="6">
        <v>0</v>
      </c>
      <c r="G221" s="5">
        <v>0</v>
      </c>
      <c r="H221" s="16">
        <f t="shared" si="224"/>
        <v>0</v>
      </c>
      <c r="I221" s="6">
        <v>0</v>
      </c>
      <c r="J221" s="5">
        <v>0</v>
      </c>
      <c r="K221" s="16">
        <f t="shared" si="224"/>
        <v>0</v>
      </c>
      <c r="L221" s="6">
        <v>0</v>
      </c>
      <c r="M221" s="5">
        <v>0</v>
      </c>
      <c r="N221" s="16">
        <f t="shared" si="224"/>
        <v>0</v>
      </c>
      <c r="O221" s="6">
        <v>0.53</v>
      </c>
      <c r="P221" s="5">
        <v>18.602</v>
      </c>
      <c r="Q221" s="16">
        <f t="shared" si="224"/>
        <v>35098.113207547169</v>
      </c>
      <c r="R221" s="6">
        <v>0</v>
      </c>
      <c r="S221" s="5">
        <v>0</v>
      </c>
      <c r="T221" s="16">
        <f t="shared" si="224"/>
        <v>0</v>
      </c>
      <c r="U221" s="6">
        <v>0</v>
      </c>
      <c r="V221" s="5">
        <v>0</v>
      </c>
      <c r="W221" s="16">
        <f t="shared" si="224"/>
        <v>0</v>
      </c>
      <c r="X221" s="6">
        <v>0</v>
      </c>
      <c r="Y221" s="5">
        <v>0</v>
      </c>
      <c r="Z221" s="16">
        <f t="shared" si="224"/>
        <v>0</v>
      </c>
      <c r="AA221" s="6">
        <v>0</v>
      </c>
      <c r="AB221" s="5">
        <v>0</v>
      </c>
      <c r="AC221" s="16">
        <f t="shared" si="224"/>
        <v>0</v>
      </c>
      <c r="AD221" s="6">
        <v>0</v>
      </c>
      <c r="AE221" s="5">
        <v>0</v>
      </c>
      <c r="AF221" s="16">
        <f t="shared" si="224"/>
        <v>0</v>
      </c>
      <c r="AG221" s="6">
        <v>0</v>
      </c>
      <c r="AH221" s="5">
        <v>0</v>
      </c>
      <c r="AI221" s="16">
        <f t="shared" si="224"/>
        <v>0</v>
      </c>
      <c r="AJ221" s="6">
        <v>0</v>
      </c>
      <c r="AK221" s="5">
        <v>0</v>
      </c>
      <c r="AL221" s="16">
        <f t="shared" si="224"/>
        <v>0</v>
      </c>
      <c r="AM221" s="6">
        <v>0</v>
      </c>
      <c r="AN221" s="5">
        <v>0</v>
      </c>
      <c r="AO221" s="16">
        <f t="shared" si="218"/>
        <v>0</v>
      </c>
      <c r="AP221" s="6">
        <v>0</v>
      </c>
      <c r="AQ221" s="5">
        <v>0</v>
      </c>
      <c r="AR221" s="16">
        <f t="shared" si="224"/>
        <v>0</v>
      </c>
      <c r="AS221" s="6">
        <v>0</v>
      </c>
      <c r="AT221" s="5">
        <v>0</v>
      </c>
      <c r="AU221" s="16">
        <f t="shared" si="219"/>
        <v>0</v>
      </c>
      <c r="AV221" s="6">
        <v>0</v>
      </c>
      <c r="AW221" s="5">
        <v>0</v>
      </c>
      <c r="AX221" s="16">
        <f t="shared" si="224"/>
        <v>0</v>
      </c>
      <c r="AY221" s="6">
        <v>45.121000000000002</v>
      </c>
      <c r="AZ221" s="5">
        <v>623.69100000000003</v>
      </c>
      <c r="BA221" s="16">
        <f t="shared" si="224"/>
        <v>13822.632477117086</v>
      </c>
      <c r="BB221" s="6">
        <v>0</v>
      </c>
      <c r="BC221" s="5">
        <v>0</v>
      </c>
      <c r="BD221" s="16">
        <f t="shared" si="224"/>
        <v>0</v>
      </c>
      <c r="BE221" s="6">
        <v>0</v>
      </c>
      <c r="BF221" s="5">
        <v>0</v>
      </c>
      <c r="BG221" s="16">
        <f t="shared" si="224"/>
        <v>0</v>
      </c>
      <c r="BH221" s="6">
        <v>0</v>
      </c>
      <c r="BI221" s="5">
        <v>0</v>
      </c>
      <c r="BJ221" s="16">
        <f t="shared" si="224"/>
        <v>0</v>
      </c>
      <c r="BK221" s="6">
        <v>0</v>
      </c>
      <c r="BL221" s="5">
        <v>0</v>
      </c>
      <c r="BM221" s="16">
        <f t="shared" si="224"/>
        <v>0</v>
      </c>
      <c r="BN221" s="6">
        <v>0</v>
      </c>
      <c r="BO221" s="5">
        <v>0</v>
      </c>
      <c r="BP221" s="16">
        <f t="shared" si="224"/>
        <v>0</v>
      </c>
      <c r="BQ221" s="6">
        <v>0</v>
      </c>
      <c r="BR221" s="5">
        <v>0</v>
      </c>
      <c r="BS221" s="16">
        <f t="shared" si="224"/>
        <v>0</v>
      </c>
      <c r="BT221" s="6">
        <v>0</v>
      </c>
      <c r="BU221" s="5">
        <v>0</v>
      </c>
      <c r="BV221" s="16">
        <f t="shared" si="224"/>
        <v>0</v>
      </c>
      <c r="BW221" s="6">
        <v>0</v>
      </c>
      <c r="BX221" s="5">
        <v>0</v>
      </c>
      <c r="BY221" s="16">
        <f t="shared" si="225"/>
        <v>0</v>
      </c>
      <c r="BZ221" s="6">
        <v>0</v>
      </c>
      <c r="CA221" s="5">
        <v>0</v>
      </c>
      <c r="CB221" s="16">
        <f t="shared" si="223"/>
        <v>0</v>
      </c>
      <c r="CC221" s="6">
        <v>0</v>
      </c>
      <c r="CD221" s="5">
        <v>0</v>
      </c>
      <c r="CE221" s="16">
        <f t="shared" si="225"/>
        <v>0</v>
      </c>
      <c r="CF221" s="6">
        <v>0</v>
      </c>
      <c r="CG221" s="5">
        <v>0</v>
      </c>
      <c r="CH221" s="16">
        <f t="shared" si="225"/>
        <v>0</v>
      </c>
      <c r="CI221" s="6">
        <v>0</v>
      </c>
      <c r="CJ221" s="5">
        <v>0</v>
      </c>
      <c r="CK221" s="16">
        <f t="shared" si="225"/>
        <v>0</v>
      </c>
      <c r="CL221" s="6">
        <v>0</v>
      </c>
      <c r="CM221" s="5">
        <v>0</v>
      </c>
      <c r="CN221" s="16">
        <f t="shared" si="225"/>
        <v>0</v>
      </c>
      <c r="CO221" s="6">
        <v>0</v>
      </c>
      <c r="CP221" s="5">
        <v>0</v>
      </c>
      <c r="CQ221" s="16">
        <f t="shared" si="225"/>
        <v>0</v>
      </c>
      <c r="CR221" s="6">
        <v>0</v>
      </c>
      <c r="CS221" s="5">
        <v>0</v>
      </c>
      <c r="CT221" s="16">
        <f t="shared" si="225"/>
        <v>0</v>
      </c>
      <c r="CU221" s="6">
        <v>0</v>
      </c>
      <c r="CV221" s="5">
        <v>0</v>
      </c>
      <c r="CW221" s="16">
        <f t="shared" si="225"/>
        <v>0</v>
      </c>
      <c r="CX221" s="6">
        <f t="shared" si="215"/>
        <v>45.651000000000003</v>
      </c>
      <c r="CY221" s="16">
        <f t="shared" si="216"/>
        <v>642.29300000000001</v>
      </c>
    </row>
    <row r="222" spans="1:103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224"/>
        <v>0</v>
      </c>
      <c r="F222" s="6">
        <v>0</v>
      </c>
      <c r="G222" s="5">
        <v>0</v>
      </c>
      <c r="H222" s="16">
        <f t="shared" si="224"/>
        <v>0</v>
      </c>
      <c r="I222" s="6">
        <v>0</v>
      </c>
      <c r="J222" s="5">
        <v>0</v>
      </c>
      <c r="K222" s="16">
        <f t="shared" si="224"/>
        <v>0</v>
      </c>
      <c r="L222" s="6">
        <v>0</v>
      </c>
      <c r="M222" s="5">
        <v>0</v>
      </c>
      <c r="N222" s="16">
        <f t="shared" si="224"/>
        <v>0</v>
      </c>
      <c r="O222" s="69">
        <v>0.85499999999999998</v>
      </c>
      <c r="P222" s="70">
        <v>30.009</v>
      </c>
      <c r="Q222" s="16">
        <f t="shared" si="224"/>
        <v>35098.245614035084</v>
      </c>
      <c r="R222" s="6">
        <v>0</v>
      </c>
      <c r="S222" s="5">
        <v>0</v>
      </c>
      <c r="T222" s="16">
        <f t="shared" si="224"/>
        <v>0</v>
      </c>
      <c r="U222" s="6">
        <v>0</v>
      </c>
      <c r="V222" s="5">
        <v>0</v>
      </c>
      <c r="W222" s="16">
        <f t="shared" si="224"/>
        <v>0</v>
      </c>
      <c r="X222" s="6">
        <v>0</v>
      </c>
      <c r="Y222" s="5">
        <v>0</v>
      </c>
      <c r="Z222" s="16">
        <f t="shared" si="224"/>
        <v>0</v>
      </c>
      <c r="AA222" s="69">
        <v>1</v>
      </c>
      <c r="AB222" s="70">
        <v>34</v>
      </c>
      <c r="AC222" s="16">
        <f t="shared" si="224"/>
        <v>34000</v>
      </c>
      <c r="AD222" s="6">
        <v>0</v>
      </c>
      <c r="AE222" s="5">
        <v>0</v>
      </c>
      <c r="AF222" s="16">
        <f t="shared" si="224"/>
        <v>0</v>
      </c>
      <c r="AG222" s="6">
        <v>0</v>
      </c>
      <c r="AH222" s="5">
        <v>0</v>
      </c>
      <c r="AI222" s="16">
        <f t="shared" si="224"/>
        <v>0</v>
      </c>
      <c r="AJ222" s="6">
        <v>0</v>
      </c>
      <c r="AK222" s="5">
        <v>0</v>
      </c>
      <c r="AL222" s="16">
        <f t="shared" si="224"/>
        <v>0</v>
      </c>
      <c r="AM222" s="6">
        <v>0</v>
      </c>
      <c r="AN222" s="5">
        <v>0</v>
      </c>
      <c r="AO222" s="16">
        <f t="shared" si="218"/>
        <v>0</v>
      </c>
      <c r="AP222" s="6">
        <v>0</v>
      </c>
      <c r="AQ222" s="5">
        <v>0</v>
      </c>
      <c r="AR222" s="16">
        <f t="shared" si="224"/>
        <v>0</v>
      </c>
      <c r="AS222" s="6">
        <v>0</v>
      </c>
      <c r="AT222" s="5">
        <v>0</v>
      </c>
      <c r="AU222" s="16">
        <f t="shared" si="219"/>
        <v>0</v>
      </c>
      <c r="AV222" s="6">
        <v>0</v>
      </c>
      <c r="AW222" s="5">
        <v>0</v>
      </c>
      <c r="AX222" s="16">
        <f t="shared" si="224"/>
        <v>0</v>
      </c>
      <c r="AY222" s="69">
        <v>20.942</v>
      </c>
      <c r="AZ222" s="70">
        <v>469.14400000000001</v>
      </c>
      <c r="BA222" s="16">
        <f t="shared" si="224"/>
        <v>22402.062840225382</v>
      </c>
      <c r="BB222" s="6">
        <v>0</v>
      </c>
      <c r="BC222" s="5">
        <v>0</v>
      </c>
      <c r="BD222" s="16">
        <f t="shared" si="224"/>
        <v>0</v>
      </c>
      <c r="BE222" s="6">
        <v>0</v>
      </c>
      <c r="BF222" s="5">
        <v>0</v>
      </c>
      <c r="BG222" s="16">
        <f t="shared" si="224"/>
        <v>0</v>
      </c>
      <c r="BH222" s="6">
        <v>0</v>
      </c>
      <c r="BI222" s="5">
        <v>0</v>
      </c>
      <c r="BJ222" s="16">
        <f t="shared" si="224"/>
        <v>0</v>
      </c>
      <c r="BK222" s="69">
        <v>0.41</v>
      </c>
      <c r="BL222" s="70">
        <v>7.9119999999999999</v>
      </c>
      <c r="BM222" s="16">
        <f t="shared" si="224"/>
        <v>19297.560975609755</v>
      </c>
      <c r="BN222" s="69">
        <v>3.8079999999999996E-2</v>
      </c>
      <c r="BO222" s="70">
        <v>3.83</v>
      </c>
      <c r="BP222" s="16">
        <f t="shared" si="224"/>
        <v>100577.731092437</v>
      </c>
      <c r="BQ222" s="6">
        <v>0</v>
      </c>
      <c r="BR222" s="5">
        <v>0</v>
      </c>
      <c r="BS222" s="16">
        <f t="shared" si="224"/>
        <v>0</v>
      </c>
      <c r="BT222" s="6">
        <v>0</v>
      </c>
      <c r="BU222" s="5">
        <v>0</v>
      </c>
      <c r="BV222" s="16">
        <f t="shared" si="224"/>
        <v>0</v>
      </c>
      <c r="BW222" s="6">
        <v>0</v>
      </c>
      <c r="BX222" s="5">
        <v>0</v>
      </c>
      <c r="BY222" s="16">
        <f t="shared" si="225"/>
        <v>0</v>
      </c>
      <c r="BZ222" s="6">
        <v>0</v>
      </c>
      <c r="CA222" s="5">
        <v>0</v>
      </c>
      <c r="CB222" s="16">
        <f t="shared" si="223"/>
        <v>0</v>
      </c>
      <c r="CC222" s="6">
        <v>0</v>
      </c>
      <c r="CD222" s="5">
        <v>0</v>
      </c>
      <c r="CE222" s="16">
        <f t="shared" si="225"/>
        <v>0</v>
      </c>
      <c r="CF222" s="6">
        <v>0</v>
      </c>
      <c r="CG222" s="5">
        <v>0</v>
      </c>
      <c r="CH222" s="16">
        <f t="shared" si="225"/>
        <v>0</v>
      </c>
      <c r="CI222" s="6">
        <v>0</v>
      </c>
      <c r="CJ222" s="5">
        <v>0</v>
      </c>
      <c r="CK222" s="16">
        <f t="shared" si="225"/>
        <v>0</v>
      </c>
      <c r="CL222" s="6">
        <v>0</v>
      </c>
      <c r="CM222" s="5">
        <v>0</v>
      </c>
      <c r="CN222" s="16">
        <f t="shared" si="225"/>
        <v>0</v>
      </c>
      <c r="CO222" s="6">
        <v>0</v>
      </c>
      <c r="CP222" s="5">
        <v>0</v>
      </c>
      <c r="CQ222" s="16">
        <f t="shared" si="225"/>
        <v>0</v>
      </c>
      <c r="CR222" s="6">
        <v>0</v>
      </c>
      <c r="CS222" s="5">
        <v>0</v>
      </c>
      <c r="CT222" s="16">
        <f t="shared" si="225"/>
        <v>0</v>
      </c>
      <c r="CU222" s="6">
        <v>0</v>
      </c>
      <c r="CV222" s="5">
        <v>0</v>
      </c>
      <c r="CW222" s="16">
        <f t="shared" si="225"/>
        <v>0</v>
      </c>
      <c r="CX222" s="6">
        <f t="shared" si="215"/>
        <v>23.245080000000002</v>
      </c>
      <c r="CY222" s="16">
        <f t="shared" si="216"/>
        <v>544.89499999999998</v>
      </c>
    </row>
    <row r="223" spans="1:103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224"/>
        <v>0</v>
      </c>
      <c r="F223" s="6">
        <v>0</v>
      </c>
      <c r="G223" s="5">
        <v>0</v>
      </c>
      <c r="H223" s="16">
        <f t="shared" si="224"/>
        <v>0</v>
      </c>
      <c r="I223" s="6">
        <v>0</v>
      </c>
      <c r="J223" s="5">
        <v>0</v>
      </c>
      <c r="K223" s="16">
        <f t="shared" si="224"/>
        <v>0</v>
      </c>
      <c r="L223" s="6">
        <v>0</v>
      </c>
      <c r="M223" s="5">
        <v>0</v>
      </c>
      <c r="N223" s="16">
        <f t="shared" si="224"/>
        <v>0</v>
      </c>
      <c r="O223" s="10">
        <v>1.1922699999999999</v>
      </c>
      <c r="P223" s="73">
        <v>38.167000000000002</v>
      </c>
      <c r="Q223" s="16">
        <f t="shared" si="224"/>
        <v>32012.044251721512</v>
      </c>
      <c r="R223" s="6">
        <v>0</v>
      </c>
      <c r="S223" s="5">
        <v>0</v>
      </c>
      <c r="T223" s="16">
        <f t="shared" si="224"/>
        <v>0</v>
      </c>
      <c r="U223" s="6">
        <v>0</v>
      </c>
      <c r="V223" s="5">
        <v>0</v>
      </c>
      <c r="W223" s="16">
        <f t="shared" si="224"/>
        <v>0</v>
      </c>
      <c r="X223" s="6">
        <v>0</v>
      </c>
      <c r="Y223" s="5">
        <v>0</v>
      </c>
      <c r="Z223" s="16">
        <f t="shared" si="224"/>
        <v>0</v>
      </c>
      <c r="AA223" s="10">
        <v>0.25</v>
      </c>
      <c r="AB223" s="73">
        <v>6.875</v>
      </c>
      <c r="AC223" s="16">
        <f t="shared" si="224"/>
        <v>27500</v>
      </c>
      <c r="AD223" s="6">
        <v>0</v>
      </c>
      <c r="AE223" s="5">
        <v>0</v>
      </c>
      <c r="AF223" s="16">
        <f t="shared" si="224"/>
        <v>0</v>
      </c>
      <c r="AG223" s="6">
        <v>0</v>
      </c>
      <c r="AH223" s="5">
        <v>0</v>
      </c>
      <c r="AI223" s="16">
        <f t="shared" si="224"/>
        <v>0</v>
      </c>
      <c r="AJ223" s="6">
        <v>0</v>
      </c>
      <c r="AK223" s="5">
        <v>0</v>
      </c>
      <c r="AL223" s="16">
        <f t="shared" si="224"/>
        <v>0</v>
      </c>
      <c r="AM223" s="6">
        <v>0</v>
      </c>
      <c r="AN223" s="5">
        <v>0</v>
      </c>
      <c r="AO223" s="16">
        <f t="shared" si="218"/>
        <v>0</v>
      </c>
      <c r="AP223" s="6">
        <v>0</v>
      </c>
      <c r="AQ223" s="5">
        <v>0</v>
      </c>
      <c r="AR223" s="16">
        <f t="shared" si="224"/>
        <v>0</v>
      </c>
      <c r="AS223" s="6">
        <v>0</v>
      </c>
      <c r="AT223" s="5">
        <v>0</v>
      </c>
      <c r="AU223" s="16">
        <f t="shared" si="219"/>
        <v>0</v>
      </c>
      <c r="AV223" s="6">
        <v>0</v>
      </c>
      <c r="AW223" s="5">
        <v>0</v>
      </c>
      <c r="AX223" s="16">
        <f t="shared" si="224"/>
        <v>0</v>
      </c>
      <c r="AY223" s="10">
        <v>5.8999999999999997E-2</v>
      </c>
      <c r="AZ223" s="73">
        <v>2.91</v>
      </c>
      <c r="BA223" s="16">
        <f t="shared" si="224"/>
        <v>49322.03389830509</v>
      </c>
      <c r="BB223" s="6">
        <v>0</v>
      </c>
      <c r="BC223" s="5">
        <v>0</v>
      </c>
      <c r="BD223" s="16">
        <f t="shared" si="224"/>
        <v>0</v>
      </c>
      <c r="BE223" s="6">
        <v>0</v>
      </c>
      <c r="BF223" s="5">
        <v>0</v>
      </c>
      <c r="BG223" s="16">
        <f t="shared" si="224"/>
        <v>0</v>
      </c>
      <c r="BH223" s="6">
        <v>0</v>
      </c>
      <c r="BI223" s="5">
        <v>0</v>
      </c>
      <c r="BJ223" s="16">
        <f t="shared" si="224"/>
        <v>0</v>
      </c>
      <c r="BK223" s="10">
        <v>1.05</v>
      </c>
      <c r="BL223" s="73">
        <v>18.18</v>
      </c>
      <c r="BM223" s="16">
        <f t="shared" si="224"/>
        <v>17314.285714285714</v>
      </c>
      <c r="BN223" s="10">
        <v>0.13871</v>
      </c>
      <c r="BO223" s="73">
        <v>8.0410000000000004</v>
      </c>
      <c r="BP223" s="16">
        <f t="shared" si="224"/>
        <v>57969.865186360032</v>
      </c>
      <c r="BQ223" s="6">
        <v>0</v>
      </c>
      <c r="BR223" s="5">
        <v>0</v>
      </c>
      <c r="BS223" s="16">
        <f t="shared" si="224"/>
        <v>0</v>
      </c>
      <c r="BT223" s="6">
        <v>0</v>
      </c>
      <c r="BU223" s="5">
        <v>0</v>
      </c>
      <c r="BV223" s="16">
        <f t="shared" si="224"/>
        <v>0</v>
      </c>
      <c r="BW223" s="6">
        <v>0</v>
      </c>
      <c r="BX223" s="5">
        <v>0</v>
      </c>
      <c r="BY223" s="16">
        <f t="shared" si="225"/>
        <v>0</v>
      </c>
      <c r="BZ223" s="6">
        <v>0</v>
      </c>
      <c r="CA223" s="5">
        <v>0</v>
      </c>
      <c r="CB223" s="16">
        <f t="shared" si="223"/>
        <v>0</v>
      </c>
      <c r="CC223" s="6">
        <v>0</v>
      </c>
      <c r="CD223" s="5">
        <v>0</v>
      </c>
      <c r="CE223" s="16">
        <f t="shared" si="225"/>
        <v>0</v>
      </c>
      <c r="CF223" s="6">
        <v>0</v>
      </c>
      <c r="CG223" s="5">
        <v>0</v>
      </c>
      <c r="CH223" s="16">
        <f t="shared" si="225"/>
        <v>0</v>
      </c>
      <c r="CI223" s="6">
        <v>0</v>
      </c>
      <c r="CJ223" s="5">
        <v>0</v>
      </c>
      <c r="CK223" s="16">
        <f t="shared" si="225"/>
        <v>0</v>
      </c>
      <c r="CL223" s="6">
        <v>0</v>
      </c>
      <c r="CM223" s="5">
        <v>0</v>
      </c>
      <c r="CN223" s="16">
        <f t="shared" si="225"/>
        <v>0</v>
      </c>
      <c r="CO223" s="6">
        <v>0</v>
      </c>
      <c r="CP223" s="5">
        <v>0</v>
      </c>
      <c r="CQ223" s="16">
        <f t="shared" si="225"/>
        <v>0</v>
      </c>
      <c r="CR223" s="6">
        <v>0</v>
      </c>
      <c r="CS223" s="5">
        <v>0</v>
      </c>
      <c r="CT223" s="16">
        <f t="shared" si="225"/>
        <v>0</v>
      </c>
      <c r="CU223" s="6">
        <v>0</v>
      </c>
      <c r="CV223" s="5">
        <v>0</v>
      </c>
      <c r="CW223" s="16">
        <f t="shared" si="225"/>
        <v>0</v>
      </c>
      <c r="CX223" s="6">
        <f t="shared" si="215"/>
        <v>2.6899799999999998</v>
      </c>
      <c r="CY223" s="16">
        <f t="shared" si="216"/>
        <v>74.173000000000002</v>
      </c>
    </row>
    <row r="224" spans="1:103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224"/>
        <v>0</v>
      </c>
      <c r="F224" s="6">
        <v>0</v>
      </c>
      <c r="G224" s="5">
        <v>0</v>
      </c>
      <c r="H224" s="16">
        <f t="shared" si="224"/>
        <v>0</v>
      </c>
      <c r="I224" s="6">
        <v>0</v>
      </c>
      <c r="J224" s="5">
        <v>0</v>
      </c>
      <c r="K224" s="16">
        <f t="shared" si="224"/>
        <v>0</v>
      </c>
      <c r="L224" s="6">
        <v>0</v>
      </c>
      <c r="M224" s="5">
        <v>0</v>
      </c>
      <c r="N224" s="16">
        <f t="shared" si="224"/>
        <v>0</v>
      </c>
      <c r="O224" s="74">
        <v>1.1748399999999999</v>
      </c>
      <c r="P224" s="5">
        <v>11.146000000000001</v>
      </c>
      <c r="Q224" s="16">
        <f t="shared" si="224"/>
        <v>9487.2493275680099</v>
      </c>
      <c r="R224" s="6">
        <v>0</v>
      </c>
      <c r="S224" s="5">
        <v>0</v>
      </c>
      <c r="T224" s="16">
        <f t="shared" si="224"/>
        <v>0</v>
      </c>
      <c r="U224" s="6">
        <v>0</v>
      </c>
      <c r="V224" s="5">
        <v>0</v>
      </c>
      <c r="W224" s="16">
        <f t="shared" si="224"/>
        <v>0</v>
      </c>
      <c r="X224" s="6">
        <v>0</v>
      </c>
      <c r="Y224" s="5">
        <v>0</v>
      </c>
      <c r="Z224" s="16">
        <f t="shared" si="224"/>
        <v>0</v>
      </c>
      <c r="AA224" s="74">
        <v>34</v>
      </c>
      <c r="AB224" s="5">
        <v>598.5</v>
      </c>
      <c r="AC224" s="16">
        <f t="shared" si="224"/>
        <v>17602.941176470587</v>
      </c>
      <c r="AD224" s="6">
        <v>0</v>
      </c>
      <c r="AE224" s="5">
        <v>0</v>
      </c>
      <c r="AF224" s="16">
        <f t="shared" si="224"/>
        <v>0</v>
      </c>
      <c r="AG224" s="6">
        <v>0</v>
      </c>
      <c r="AH224" s="5">
        <v>0</v>
      </c>
      <c r="AI224" s="16">
        <f t="shared" si="224"/>
        <v>0</v>
      </c>
      <c r="AJ224" s="6">
        <v>0</v>
      </c>
      <c r="AK224" s="5">
        <v>0</v>
      </c>
      <c r="AL224" s="16">
        <f t="shared" si="224"/>
        <v>0</v>
      </c>
      <c r="AM224" s="6">
        <v>0</v>
      </c>
      <c r="AN224" s="5">
        <v>0</v>
      </c>
      <c r="AO224" s="16">
        <f t="shared" si="218"/>
        <v>0</v>
      </c>
      <c r="AP224" s="6">
        <v>0</v>
      </c>
      <c r="AQ224" s="5">
        <v>0</v>
      </c>
      <c r="AR224" s="16">
        <f t="shared" si="224"/>
        <v>0</v>
      </c>
      <c r="AS224" s="6">
        <v>0</v>
      </c>
      <c r="AT224" s="5">
        <v>0</v>
      </c>
      <c r="AU224" s="16">
        <f t="shared" si="219"/>
        <v>0</v>
      </c>
      <c r="AV224" s="6">
        <v>0</v>
      </c>
      <c r="AW224" s="5">
        <v>0</v>
      </c>
      <c r="AX224" s="16">
        <f t="shared" si="224"/>
        <v>0</v>
      </c>
      <c r="AY224" s="74">
        <v>0.81799999999999995</v>
      </c>
      <c r="AZ224" s="5">
        <v>13.484999999999999</v>
      </c>
      <c r="BA224" s="16">
        <f t="shared" si="224"/>
        <v>16485.330073349633</v>
      </c>
      <c r="BB224" s="6">
        <v>0</v>
      </c>
      <c r="BC224" s="5">
        <v>0</v>
      </c>
      <c r="BD224" s="16">
        <f t="shared" si="224"/>
        <v>0</v>
      </c>
      <c r="BE224" s="6">
        <v>0</v>
      </c>
      <c r="BF224" s="5">
        <v>0</v>
      </c>
      <c r="BG224" s="16">
        <f t="shared" si="224"/>
        <v>0</v>
      </c>
      <c r="BH224" s="6">
        <v>0</v>
      </c>
      <c r="BI224" s="5">
        <v>0</v>
      </c>
      <c r="BJ224" s="16">
        <f t="shared" si="224"/>
        <v>0</v>
      </c>
      <c r="BK224" s="74">
        <v>0.35</v>
      </c>
      <c r="BL224" s="5">
        <v>5.8719999999999999</v>
      </c>
      <c r="BM224" s="16">
        <f t="shared" si="224"/>
        <v>16777.142857142859</v>
      </c>
      <c r="BN224" s="74">
        <v>1.5100000000000001E-3</v>
      </c>
      <c r="BO224" s="5">
        <v>0.18</v>
      </c>
      <c r="BP224" s="16">
        <f t="shared" si="224"/>
        <v>119205.29801324503</v>
      </c>
      <c r="BQ224" s="6">
        <v>0</v>
      </c>
      <c r="BR224" s="5">
        <v>0</v>
      </c>
      <c r="BS224" s="16">
        <f t="shared" si="224"/>
        <v>0</v>
      </c>
      <c r="BT224" s="6">
        <v>0</v>
      </c>
      <c r="BU224" s="5">
        <v>0</v>
      </c>
      <c r="BV224" s="16">
        <f t="shared" si="224"/>
        <v>0</v>
      </c>
      <c r="BW224" s="6">
        <v>0</v>
      </c>
      <c r="BX224" s="5">
        <v>0</v>
      </c>
      <c r="BY224" s="16">
        <f t="shared" si="225"/>
        <v>0</v>
      </c>
      <c r="BZ224" s="6">
        <v>0</v>
      </c>
      <c r="CA224" s="5">
        <v>0</v>
      </c>
      <c r="CB224" s="16">
        <f t="shared" si="223"/>
        <v>0</v>
      </c>
      <c r="CC224" s="6">
        <v>0</v>
      </c>
      <c r="CD224" s="5">
        <v>0</v>
      </c>
      <c r="CE224" s="16">
        <f t="shared" si="225"/>
        <v>0</v>
      </c>
      <c r="CF224" s="6">
        <v>0</v>
      </c>
      <c r="CG224" s="5">
        <v>0</v>
      </c>
      <c r="CH224" s="16">
        <f t="shared" si="225"/>
        <v>0</v>
      </c>
      <c r="CI224" s="6">
        <v>0</v>
      </c>
      <c r="CJ224" s="5">
        <v>0</v>
      </c>
      <c r="CK224" s="16">
        <f t="shared" si="225"/>
        <v>0</v>
      </c>
      <c r="CL224" s="6">
        <v>0</v>
      </c>
      <c r="CM224" s="5">
        <v>0</v>
      </c>
      <c r="CN224" s="16">
        <f t="shared" si="225"/>
        <v>0</v>
      </c>
      <c r="CO224" s="6">
        <v>0</v>
      </c>
      <c r="CP224" s="5">
        <v>0</v>
      </c>
      <c r="CQ224" s="16">
        <f t="shared" si="225"/>
        <v>0</v>
      </c>
      <c r="CR224" s="6">
        <v>0</v>
      </c>
      <c r="CS224" s="5">
        <v>0</v>
      </c>
      <c r="CT224" s="16">
        <f t="shared" si="225"/>
        <v>0</v>
      </c>
      <c r="CU224" s="6">
        <v>0</v>
      </c>
      <c r="CV224" s="5">
        <v>0</v>
      </c>
      <c r="CW224" s="16">
        <f t="shared" si="225"/>
        <v>0</v>
      </c>
      <c r="CX224" s="6">
        <f t="shared" si="215"/>
        <v>36.344350000000006</v>
      </c>
      <c r="CY224" s="16">
        <f t="shared" si="216"/>
        <v>629.18299999999988</v>
      </c>
    </row>
    <row r="225" spans="1:103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224"/>
        <v>0</v>
      </c>
      <c r="F225" s="6">
        <v>0</v>
      </c>
      <c r="G225" s="5">
        <v>0</v>
      </c>
      <c r="H225" s="16">
        <f t="shared" si="224"/>
        <v>0</v>
      </c>
      <c r="I225" s="6">
        <v>0</v>
      </c>
      <c r="J225" s="5">
        <v>0</v>
      </c>
      <c r="K225" s="16">
        <f t="shared" si="224"/>
        <v>0</v>
      </c>
      <c r="L225" s="6">
        <v>0</v>
      </c>
      <c r="M225" s="5">
        <v>0</v>
      </c>
      <c r="N225" s="16">
        <f t="shared" si="224"/>
        <v>0</v>
      </c>
      <c r="O225" s="74">
        <v>0.56000000000000005</v>
      </c>
      <c r="P225" s="5">
        <v>20.773</v>
      </c>
      <c r="Q225" s="16">
        <f t="shared" si="224"/>
        <v>37094.642857142848</v>
      </c>
      <c r="R225" s="6">
        <v>0</v>
      </c>
      <c r="S225" s="5">
        <v>0</v>
      </c>
      <c r="T225" s="16">
        <f t="shared" si="224"/>
        <v>0</v>
      </c>
      <c r="U225" s="6">
        <v>0</v>
      </c>
      <c r="V225" s="5">
        <v>0</v>
      </c>
      <c r="W225" s="16">
        <f t="shared" si="224"/>
        <v>0</v>
      </c>
      <c r="X225" s="6">
        <v>0</v>
      </c>
      <c r="Y225" s="5">
        <v>0</v>
      </c>
      <c r="Z225" s="16">
        <f t="shared" si="224"/>
        <v>0</v>
      </c>
      <c r="AA225" s="74">
        <v>6</v>
      </c>
      <c r="AB225" s="5">
        <v>147</v>
      </c>
      <c r="AC225" s="16">
        <f t="shared" si="224"/>
        <v>24500</v>
      </c>
      <c r="AD225" s="6">
        <v>0</v>
      </c>
      <c r="AE225" s="5">
        <v>0</v>
      </c>
      <c r="AF225" s="16">
        <f t="shared" si="224"/>
        <v>0</v>
      </c>
      <c r="AG225" s="6">
        <v>0</v>
      </c>
      <c r="AH225" s="5">
        <v>0</v>
      </c>
      <c r="AI225" s="16">
        <f t="shared" si="224"/>
        <v>0</v>
      </c>
      <c r="AJ225" s="6">
        <v>0</v>
      </c>
      <c r="AK225" s="5">
        <v>0</v>
      </c>
      <c r="AL225" s="16">
        <f t="shared" si="224"/>
        <v>0</v>
      </c>
      <c r="AM225" s="6">
        <v>0</v>
      </c>
      <c r="AN225" s="5">
        <v>0</v>
      </c>
      <c r="AO225" s="16">
        <f t="shared" si="218"/>
        <v>0</v>
      </c>
      <c r="AP225" s="6">
        <v>0</v>
      </c>
      <c r="AQ225" s="5">
        <v>0</v>
      </c>
      <c r="AR225" s="16">
        <f t="shared" si="224"/>
        <v>0</v>
      </c>
      <c r="AS225" s="6">
        <v>0</v>
      </c>
      <c r="AT225" s="5">
        <v>0</v>
      </c>
      <c r="AU225" s="16">
        <f t="shared" si="219"/>
        <v>0</v>
      </c>
      <c r="AV225" s="6">
        <v>0</v>
      </c>
      <c r="AW225" s="5">
        <v>0</v>
      </c>
      <c r="AX225" s="16">
        <f t="shared" si="224"/>
        <v>0</v>
      </c>
      <c r="AY225" s="74">
        <v>17.54</v>
      </c>
      <c r="AZ225" s="5">
        <v>206.46799999999999</v>
      </c>
      <c r="BA225" s="16">
        <f t="shared" si="224"/>
        <v>11771.265678449259</v>
      </c>
      <c r="BB225" s="6">
        <v>0</v>
      </c>
      <c r="BC225" s="5">
        <v>0</v>
      </c>
      <c r="BD225" s="16">
        <f t="shared" si="224"/>
        <v>0</v>
      </c>
      <c r="BE225" s="6">
        <v>0</v>
      </c>
      <c r="BF225" s="5">
        <v>0</v>
      </c>
      <c r="BG225" s="16">
        <f t="shared" si="224"/>
        <v>0</v>
      </c>
      <c r="BH225" s="6">
        <v>0</v>
      </c>
      <c r="BI225" s="5">
        <v>0</v>
      </c>
      <c r="BJ225" s="16">
        <f t="shared" si="224"/>
        <v>0</v>
      </c>
      <c r="BK225" s="74">
        <v>1.2050000000000001</v>
      </c>
      <c r="BL225" s="5">
        <v>21.073</v>
      </c>
      <c r="BM225" s="16">
        <f t="shared" si="224"/>
        <v>17487.966804979253</v>
      </c>
      <c r="BN225" s="74">
        <v>1.4999999999999999E-2</v>
      </c>
      <c r="BO225" s="5">
        <v>1.1319999999999999</v>
      </c>
      <c r="BP225" s="16">
        <f t="shared" si="224"/>
        <v>75466.666666666672</v>
      </c>
      <c r="BQ225" s="6">
        <v>0</v>
      </c>
      <c r="BR225" s="5">
        <v>0</v>
      </c>
      <c r="BS225" s="16">
        <f t="shared" si="224"/>
        <v>0</v>
      </c>
      <c r="BT225" s="6">
        <v>0</v>
      </c>
      <c r="BU225" s="5">
        <v>0</v>
      </c>
      <c r="BV225" s="16">
        <f t="shared" si="224"/>
        <v>0</v>
      </c>
      <c r="BW225" s="6">
        <v>0</v>
      </c>
      <c r="BX225" s="5">
        <v>0</v>
      </c>
      <c r="BY225" s="16">
        <f t="shared" si="225"/>
        <v>0</v>
      </c>
      <c r="BZ225" s="6">
        <v>0</v>
      </c>
      <c r="CA225" s="5">
        <v>0</v>
      </c>
      <c r="CB225" s="16">
        <f t="shared" si="223"/>
        <v>0</v>
      </c>
      <c r="CC225" s="6">
        <v>0</v>
      </c>
      <c r="CD225" s="5">
        <v>0</v>
      </c>
      <c r="CE225" s="16">
        <f t="shared" si="225"/>
        <v>0</v>
      </c>
      <c r="CF225" s="6">
        <v>0</v>
      </c>
      <c r="CG225" s="5">
        <v>0</v>
      </c>
      <c r="CH225" s="16">
        <f t="shared" si="225"/>
        <v>0</v>
      </c>
      <c r="CI225" s="6">
        <v>0</v>
      </c>
      <c r="CJ225" s="5">
        <v>0</v>
      </c>
      <c r="CK225" s="16">
        <f t="shared" si="225"/>
        <v>0</v>
      </c>
      <c r="CL225" s="6">
        <v>0</v>
      </c>
      <c r="CM225" s="5">
        <v>0</v>
      </c>
      <c r="CN225" s="16">
        <f t="shared" si="225"/>
        <v>0</v>
      </c>
      <c r="CO225" s="6">
        <v>0</v>
      </c>
      <c r="CP225" s="5">
        <v>0</v>
      </c>
      <c r="CQ225" s="16">
        <f t="shared" si="225"/>
        <v>0</v>
      </c>
      <c r="CR225" s="6">
        <v>0</v>
      </c>
      <c r="CS225" s="5">
        <v>0</v>
      </c>
      <c r="CT225" s="16">
        <f t="shared" si="225"/>
        <v>0</v>
      </c>
      <c r="CU225" s="6">
        <v>0</v>
      </c>
      <c r="CV225" s="5">
        <v>0</v>
      </c>
      <c r="CW225" s="16">
        <f t="shared" si="225"/>
        <v>0</v>
      </c>
      <c r="CX225" s="6">
        <f t="shared" si="215"/>
        <v>25.32</v>
      </c>
      <c r="CY225" s="16">
        <f t="shared" si="216"/>
        <v>396.44599999999997</v>
      </c>
    </row>
    <row r="226" spans="1:103" ht="15" thickBot="1" x14ac:dyDescent="0.35">
      <c r="A226" s="64"/>
      <c r="B226" s="65" t="s">
        <v>17</v>
      </c>
      <c r="C226" s="66">
        <f t="shared" ref="C226:D226" si="226">SUM(C214:C225)</f>
        <v>0</v>
      </c>
      <c r="D226" s="67">
        <f t="shared" si="226"/>
        <v>0</v>
      </c>
      <c r="E226" s="68"/>
      <c r="F226" s="66">
        <f t="shared" ref="F226:G226" si="227">SUM(F214:F225)</f>
        <v>0</v>
      </c>
      <c r="G226" s="67">
        <f t="shared" si="227"/>
        <v>0</v>
      </c>
      <c r="H226" s="68"/>
      <c r="I226" s="66">
        <f t="shared" ref="I226:J226" si="228">SUM(I214:I225)</f>
        <v>0</v>
      </c>
      <c r="J226" s="67">
        <f t="shared" si="228"/>
        <v>0</v>
      </c>
      <c r="K226" s="68"/>
      <c r="L226" s="66">
        <f t="shared" ref="L226:M226" si="229">SUM(L214:L225)</f>
        <v>0</v>
      </c>
      <c r="M226" s="67">
        <f t="shared" si="229"/>
        <v>0</v>
      </c>
      <c r="N226" s="68"/>
      <c r="O226" s="66">
        <f t="shared" ref="O226:P226" si="230">SUM(O214:O225)</f>
        <v>6.7321100000000005</v>
      </c>
      <c r="P226" s="67">
        <f t="shared" si="230"/>
        <v>203.523</v>
      </c>
      <c r="Q226" s="68"/>
      <c r="R226" s="66">
        <f t="shared" ref="R226:S226" si="231">SUM(R214:R225)</f>
        <v>0</v>
      </c>
      <c r="S226" s="67">
        <f t="shared" si="231"/>
        <v>0</v>
      </c>
      <c r="T226" s="68"/>
      <c r="U226" s="66">
        <f t="shared" ref="U226:V226" si="232">SUM(U214:U225)</f>
        <v>0</v>
      </c>
      <c r="V226" s="67">
        <f t="shared" si="232"/>
        <v>0</v>
      </c>
      <c r="W226" s="68"/>
      <c r="X226" s="66">
        <f t="shared" ref="X226:Y226" si="233">SUM(X214:X225)</f>
        <v>0</v>
      </c>
      <c r="Y226" s="67">
        <f t="shared" si="233"/>
        <v>0</v>
      </c>
      <c r="Z226" s="68"/>
      <c r="AA226" s="66">
        <f t="shared" ref="AA226:AB226" si="234">SUM(AA214:AA225)</f>
        <v>75.25</v>
      </c>
      <c r="AB226" s="67">
        <f t="shared" si="234"/>
        <v>1415.375</v>
      </c>
      <c r="AC226" s="68"/>
      <c r="AD226" s="66">
        <f t="shared" ref="AD226:AE226" si="235">SUM(AD214:AD225)</f>
        <v>0</v>
      </c>
      <c r="AE226" s="67">
        <f t="shared" si="235"/>
        <v>0</v>
      </c>
      <c r="AF226" s="68"/>
      <c r="AG226" s="66">
        <f t="shared" ref="AG226:AH226" si="236">SUM(AG214:AG225)</f>
        <v>0</v>
      </c>
      <c r="AH226" s="67">
        <f t="shared" si="236"/>
        <v>0</v>
      </c>
      <c r="AI226" s="68"/>
      <c r="AJ226" s="66">
        <f t="shared" ref="AJ226:AK226" si="237">SUM(AJ214:AJ225)</f>
        <v>0</v>
      </c>
      <c r="AK226" s="67">
        <f t="shared" si="237"/>
        <v>0</v>
      </c>
      <c r="AL226" s="68"/>
      <c r="AM226" s="66">
        <f t="shared" ref="AM226:AN226" si="238">SUM(AM214:AM225)</f>
        <v>0</v>
      </c>
      <c r="AN226" s="67">
        <f t="shared" si="238"/>
        <v>0</v>
      </c>
      <c r="AO226" s="68"/>
      <c r="AP226" s="66">
        <f t="shared" ref="AP226:AQ226" si="239">SUM(AP214:AP225)</f>
        <v>0</v>
      </c>
      <c r="AQ226" s="67">
        <f t="shared" si="239"/>
        <v>0</v>
      </c>
      <c r="AR226" s="68"/>
      <c r="AS226" s="66">
        <f t="shared" ref="AS226:AT226" si="240">SUM(AS214:AS225)</f>
        <v>0</v>
      </c>
      <c r="AT226" s="67">
        <f t="shared" si="240"/>
        <v>0</v>
      </c>
      <c r="AU226" s="68"/>
      <c r="AV226" s="66">
        <f t="shared" ref="AV226:AW226" si="241">SUM(AV214:AV225)</f>
        <v>0</v>
      </c>
      <c r="AW226" s="67">
        <f t="shared" si="241"/>
        <v>0</v>
      </c>
      <c r="AX226" s="68"/>
      <c r="AY226" s="66">
        <f t="shared" ref="AY226:AZ226" si="242">SUM(AY214:AY225)</f>
        <v>86.78</v>
      </c>
      <c r="AZ226" s="67">
        <f t="shared" si="242"/>
        <v>1683.6610000000001</v>
      </c>
      <c r="BA226" s="68"/>
      <c r="BB226" s="66">
        <f t="shared" ref="BB226:BC226" si="243">SUM(BB214:BB225)</f>
        <v>0</v>
      </c>
      <c r="BC226" s="67">
        <f t="shared" si="243"/>
        <v>0</v>
      </c>
      <c r="BD226" s="68"/>
      <c r="BE226" s="66">
        <f t="shared" ref="BE226:BF226" si="244">SUM(BE214:BE225)</f>
        <v>0</v>
      </c>
      <c r="BF226" s="67">
        <f t="shared" si="244"/>
        <v>0</v>
      </c>
      <c r="BG226" s="68"/>
      <c r="BH226" s="66">
        <f t="shared" ref="BH226:BI226" si="245">SUM(BH214:BH225)</f>
        <v>0</v>
      </c>
      <c r="BI226" s="67">
        <f t="shared" si="245"/>
        <v>0</v>
      </c>
      <c r="BJ226" s="68"/>
      <c r="BK226" s="66">
        <f t="shared" ref="BK226:BL226" si="246">SUM(BK214:BK225)</f>
        <v>5.3029999999999999</v>
      </c>
      <c r="BL226" s="67">
        <f t="shared" si="246"/>
        <v>96.510999999999996</v>
      </c>
      <c r="BM226" s="68"/>
      <c r="BN226" s="66">
        <f t="shared" ref="BN226:BO226" si="247">SUM(BN214:BN225)</f>
        <v>1.1706699999999999</v>
      </c>
      <c r="BO226" s="67">
        <f t="shared" si="247"/>
        <v>23.206</v>
      </c>
      <c r="BP226" s="68"/>
      <c r="BQ226" s="66">
        <f t="shared" ref="BQ226:BR226" si="248">SUM(BQ214:BQ225)</f>
        <v>0</v>
      </c>
      <c r="BR226" s="67">
        <f t="shared" si="248"/>
        <v>0</v>
      </c>
      <c r="BS226" s="68"/>
      <c r="BT226" s="66">
        <f t="shared" ref="BT226:BU226" si="249">SUM(BT214:BT225)</f>
        <v>0</v>
      </c>
      <c r="BU226" s="67">
        <f t="shared" si="249"/>
        <v>0</v>
      </c>
      <c r="BV226" s="68"/>
      <c r="BW226" s="66">
        <f t="shared" ref="BW226:BX226" si="250">SUM(BW214:BW225)</f>
        <v>0</v>
      </c>
      <c r="BX226" s="67">
        <f t="shared" si="250"/>
        <v>0</v>
      </c>
      <c r="BY226" s="68"/>
      <c r="BZ226" s="66">
        <f t="shared" ref="BZ226:CA226" si="251">SUM(BZ214:BZ225)</f>
        <v>0</v>
      </c>
      <c r="CA226" s="67">
        <f t="shared" si="251"/>
        <v>0</v>
      </c>
      <c r="CB226" s="68"/>
      <c r="CC226" s="66">
        <f t="shared" ref="CC226:CD226" si="252">SUM(CC214:CC225)</f>
        <v>0</v>
      </c>
      <c r="CD226" s="67">
        <f t="shared" si="252"/>
        <v>0</v>
      </c>
      <c r="CE226" s="68"/>
      <c r="CF226" s="66">
        <f t="shared" ref="CF226:CG226" si="253">SUM(CF214:CF225)</f>
        <v>0</v>
      </c>
      <c r="CG226" s="67">
        <f t="shared" si="253"/>
        <v>0</v>
      </c>
      <c r="CH226" s="68"/>
      <c r="CI226" s="66">
        <f t="shared" ref="CI226:CJ226" si="254">SUM(CI214:CI225)</f>
        <v>0</v>
      </c>
      <c r="CJ226" s="67">
        <f t="shared" si="254"/>
        <v>0</v>
      </c>
      <c r="CK226" s="68"/>
      <c r="CL226" s="66">
        <f t="shared" ref="CL226:CM226" si="255">SUM(CL214:CL225)</f>
        <v>0</v>
      </c>
      <c r="CM226" s="67">
        <f t="shared" si="255"/>
        <v>0</v>
      </c>
      <c r="CN226" s="68"/>
      <c r="CO226" s="66">
        <f t="shared" ref="CO226:CP226" si="256">SUM(CO214:CO225)</f>
        <v>0</v>
      </c>
      <c r="CP226" s="67">
        <f t="shared" si="256"/>
        <v>0</v>
      </c>
      <c r="CQ226" s="68"/>
      <c r="CR226" s="66">
        <f t="shared" ref="CR226:CS226" si="257">SUM(CR214:CR225)</f>
        <v>2E-3</v>
      </c>
      <c r="CS226" s="67">
        <f t="shared" si="257"/>
        <v>1.095</v>
      </c>
      <c r="CT226" s="68"/>
      <c r="CU226" s="66">
        <f t="shared" ref="CU226:CV226" si="258">SUM(CU214:CU225)</f>
        <v>0</v>
      </c>
      <c r="CV226" s="67">
        <f t="shared" si="258"/>
        <v>0</v>
      </c>
      <c r="CW226" s="68"/>
      <c r="CX226" s="42">
        <f t="shared" si="215"/>
        <v>175.23778000000001</v>
      </c>
      <c r="CY226" s="43">
        <f t="shared" si="216"/>
        <v>3423.3710000000001</v>
      </c>
    </row>
    <row r="227" spans="1:103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259">IF(F227=0,0,G227/F227*1000)</f>
        <v>0</v>
      </c>
      <c r="I227" s="6">
        <v>0</v>
      </c>
      <c r="J227" s="5">
        <v>0</v>
      </c>
      <c r="K227" s="16">
        <f t="shared" ref="K227:K238" si="260">IF(I227=0,0,J227/I227*1000)</f>
        <v>0</v>
      </c>
      <c r="L227" s="6">
        <v>0</v>
      </c>
      <c r="M227" s="5">
        <v>0</v>
      </c>
      <c r="N227" s="16">
        <f t="shared" ref="N227:N238" si="261">IF(L227=0,0,M227/L227*1000)</f>
        <v>0</v>
      </c>
      <c r="O227" s="74">
        <v>0.63500000000000001</v>
      </c>
      <c r="P227" s="5">
        <v>23.556999999999999</v>
      </c>
      <c r="Q227" s="16">
        <f t="shared" ref="Q227:Q238" si="262">IF(O227=0,0,P227/O227*1000)</f>
        <v>37097.637795275587</v>
      </c>
      <c r="R227" s="6">
        <v>0</v>
      </c>
      <c r="S227" s="5">
        <v>0</v>
      </c>
      <c r="T227" s="16">
        <f t="shared" ref="T227:T238" si="263">IF(R227=0,0,S227/R227*1000)</f>
        <v>0</v>
      </c>
      <c r="U227" s="6">
        <v>0</v>
      </c>
      <c r="V227" s="5">
        <v>0</v>
      </c>
      <c r="W227" s="16">
        <f t="shared" ref="W227:W238" si="264">IF(U227=0,0,V227/U227*1000)</f>
        <v>0</v>
      </c>
      <c r="X227" s="6">
        <v>0</v>
      </c>
      <c r="Y227" s="5">
        <v>0</v>
      </c>
      <c r="Z227" s="16">
        <f t="shared" ref="Z227:Z238" si="265">IF(X227=0,0,Y227/X227*1000)</f>
        <v>0</v>
      </c>
      <c r="AA227" s="6">
        <v>0</v>
      </c>
      <c r="AB227" s="5">
        <v>0</v>
      </c>
      <c r="AC227" s="16">
        <f t="shared" ref="AC227:AC238" si="266">IF(AA227=0,0,AB227/AA227*1000)</f>
        <v>0</v>
      </c>
      <c r="AD227" s="6">
        <v>0</v>
      </c>
      <c r="AE227" s="5">
        <v>0</v>
      </c>
      <c r="AF227" s="16">
        <f t="shared" ref="AF227:AF238" si="267">IF(AD227=0,0,AE227/AD227*1000)</f>
        <v>0</v>
      </c>
      <c r="AG227" s="6">
        <v>0</v>
      </c>
      <c r="AH227" s="5">
        <v>0</v>
      </c>
      <c r="AI227" s="16">
        <f t="shared" ref="AI227:AI238" si="268">IF(AG227=0,0,AH227/AG227*1000)</f>
        <v>0</v>
      </c>
      <c r="AJ227" s="6">
        <v>0</v>
      </c>
      <c r="AK227" s="5">
        <v>0</v>
      </c>
      <c r="AL227" s="16">
        <f t="shared" ref="AL227:AL238" si="269">IF(AJ227=0,0,AK227/AJ227*1000)</f>
        <v>0</v>
      </c>
      <c r="AM227" s="6">
        <v>0</v>
      </c>
      <c r="AN227" s="5">
        <v>0</v>
      </c>
      <c r="AO227" s="16">
        <f t="shared" ref="AO227:AO238" si="270">IF(AM227=0,0,AN227/AM227*1000)</f>
        <v>0</v>
      </c>
      <c r="AP227" s="6">
        <v>0</v>
      </c>
      <c r="AQ227" s="5">
        <v>0</v>
      </c>
      <c r="AR227" s="16">
        <f t="shared" ref="AR227:AR238" si="271">IF(AP227=0,0,AQ227/AP227*1000)</f>
        <v>0</v>
      </c>
      <c r="AS227" s="6">
        <v>0</v>
      </c>
      <c r="AT227" s="5">
        <v>0</v>
      </c>
      <c r="AU227" s="16">
        <f t="shared" ref="AU227:AU238" si="272">IF(AS227=0,0,AT227/AS227*1000)</f>
        <v>0</v>
      </c>
      <c r="AV227" s="6">
        <v>0</v>
      </c>
      <c r="AW227" s="5">
        <v>0</v>
      </c>
      <c r="AX227" s="16">
        <f t="shared" ref="AX227:AX238" si="273">IF(AV227=0,0,AW227/AV227*1000)</f>
        <v>0</v>
      </c>
      <c r="AY227" s="74">
        <v>17.61</v>
      </c>
      <c r="AZ227" s="5">
        <v>250.643</v>
      </c>
      <c r="BA227" s="16">
        <f t="shared" ref="BA227:BA238" si="274">IF(AY227=0,0,AZ227/AY227*1000)</f>
        <v>14232.992617830778</v>
      </c>
      <c r="BB227" s="6">
        <v>0</v>
      </c>
      <c r="BC227" s="5">
        <v>0</v>
      </c>
      <c r="BD227" s="16">
        <f t="shared" ref="BD227:BD238" si="275">IF(BB227=0,0,BC227/BB227*1000)</f>
        <v>0</v>
      </c>
      <c r="BE227" s="6">
        <v>0</v>
      </c>
      <c r="BF227" s="5">
        <v>0</v>
      </c>
      <c r="BG227" s="16">
        <f t="shared" ref="BG227:BG238" si="276">IF(BE227=0,0,BF227/BE227*1000)</f>
        <v>0</v>
      </c>
      <c r="BH227" s="6">
        <v>0</v>
      </c>
      <c r="BI227" s="5">
        <v>0</v>
      </c>
      <c r="BJ227" s="16">
        <f t="shared" ref="BJ227:BJ238" si="277">IF(BH227=0,0,BI227/BH227*1000)</f>
        <v>0</v>
      </c>
      <c r="BK227" s="6">
        <v>0</v>
      </c>
      <c r="BL227" s="5">
        <v>0</v>
      </c>
      <c r="BM227" s="16">
        <f t="shared" ref="BM227:BM238" si="278">IF(BK227=0,0,BL227/BK227*1000)</f>
        <v>0</v>
      </c>
      <c r="BN227" s="74">
        <v>0.09</v>
      </c>
      <c r="BO227" s="5">
        <v>3.7210000000000001</v>
      </c>
      <c r="BP227" s="16">
        <f t="shared" ref="BP227:BP238" si="279">IF(BN227=0,0,BO227/BN227*1000)</f>
        <v>41344.444444444445</v>
      </c>
      <c r="BQ227" s="6">
        <v>0</v>
      </c>
      <c r="BR227" s="5">
        <v>0</v>
      </c>
      <c r="BS227" s="16">
        <f t="shared" ref="BS227:BS238" si="280">IF(BQ227=0,0,BR227/BQ227*1000)</f>
        <v>0</v>
      </c>
      <c r="BT227" s="6">
        <v>0</v>
      </c>
      <c r="BU227" s="5">
        <v>0</v>
      </c>
      <c r="BV227" s="16">
        <f t="shared" ref="BV227:BV238" si="281">IF(BT227=0,0,BU227/BT227*1000)</f>
        <v>0</v>
      </c>
      <c r="BW227" s="6">
        <v>0</v>
      </c>
      <c r="BX227" s="5">
        <v>0</v>
      </c>
      <c r="BY227" s="16">
        <f t="shared" ref="BY227:BY238" si="282">IF(BW227=0,0,BX227/BW227*1000)</f>
        <v>0</v>
      </c>
      <c r="BZ227" s="6">
        <v>0</v>
      </c>
      <c r="CA227" s="5">
        <v>0</v>
      </c>
      <c r="CB227" s="16">
        <f t="shared" ref="CB227:CB238" si="283">IF(BZ227=0,0,CA227/BZ227*1000)</f>
        <v>0</v>
      </c>
      <c r="CC227" s="6">
        <v>0</v>
      </c>
      <c r="CD227" s="5">
        <v>0</v>
      </c>
      <c r="CE227" s="16">
        <f t="shared" ref="CE227:CE238" si="284">IF(CC227=0,0,CD227/CC227*1000)</f>
        <v>0</v>
      </c>
      <c r="CF227" s="6">
        <v>0</v>
      </c>
      <c r="CG227" s="5">
        <v>0</v>
      </c>
      <c r="CH227" s="16">
        <f t="shared" ref="CH227:CH238" si="285">IF(CF227=0,0,CG227/CF227*1000)</f>
        <v>0</v>
      </c>
      <c r="CI227" s="6">
        <v>0</v>
      </c>
      <c r="CJ227" s="5">
        <v>0</v>
      </c>
      <c r="CK227" s="16">
        <f t="shared" ref="CK227:CK238" si="286">IF(CI227=0,0,CJ227/CI227*1000)</f>
        <v>0</v>
      </c>
      <c r="CL227" s="6">
        <v>0</v>
      </c>
      <c r="CM227" s="5">
        <v>0</v>
      </c>
      <c r="CN227" s="16">
        <f t="shared" ref="CN227:CN238" si="287">IF(CL227=0,0,CM227/CL227*1000)</f>
        <v>0</v>
      </c>
      <c r="CO227" s="6">
        <v>0</v>
      </c>
      <c r="CP227" s="5">
        <v>0</v>
      </c>
      <c r="CQ227" s="16">
        <f t="shared" ref="CQ227:CQ238" si="288">IF(CO227=0,0,CP227/CO227*1000)</f>
        <v>0</v>
      </c>
      <c r="CR227" s="6">
        <v>0</v>
      </c>
      <c r="CS227" s="5">
        <v>0</v>
      </c>
      <c r="CT227" s="16">
        <f t="shared" ref="CT227:CT238" si="289">IF(CR227=0,0,CS227/CR227*1000)</f>
        <v>0</v>
      </c>
      <c r="CU227" s="6">
        <v>0</v>
      </c>
      <c r="CV227" s="5">
        <v>0</v>
      </c>
      <c r="CW227" s="16">
        <f t="shared" ref="CW227:CW238" si="290">IF(CU227=0,0,CV227/CU227*1000)</f>
        <v>0</v>
      </c>
      <c r="CX227" s="6">
        <f t="shared" ref="CX227:CX231" si="291">SUM(CU227,CR227,CO227,CL227,CI227,CC227,BW227,BT227,BQ227,BK227,BB227,AV227,AP227,AJ227,AD227,X227,R227,L227,F227,C227,AG227,I227+AA227+BN227+O227+BH227+AY227+U227+CF227+BE227)+AM227</f>
        <v>18.335000000000001</v>
      </c>
      <c r="CY227" s="16">
        <f t="shared" ref="CY227:CY231" si="292">SUM(CV227,CS227,CP227,CM227,CJ227,CD227,BX227,BU227,BR227,BL227,BC227,AW227,AQ227,AK227,AE227,Y227,S227,M227,G227,D227,AH227,J227+AB227+BO227+P227+BI227+AZ227+V227+CG227+BF227)+AN227</f>
        <v>277.92099999999999</v>
      </c>
    </row>
    <row r="228" spans="1:103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93">IF(C228=0,0,D228/C228*1000)</f>
        <v>0</v>
      </c>
      <c r="F228" s="6">
        <v>0</v>
      </c>
      <c r="G228" s="5">
        <v>0</v>
      </c>
      <c r="H228" s="16">
        <f t="shared" si="259"/>
        <v>0</v>
      </c>
      <c r="I228" s="6">
        <v>0</v>
      </c>
      <c r="J228" s="5">
        <v>0</v>
      </c>
      <c r="K228" s="16">
        <f t="shared" si="260"/>
        <v>0</v>
      </c>
      <c r="L228" s="6">
        <v>0</v>
      </c>
      <c r="M228" s="5">
        <v>0</v>
      </c>
      <c r="N228" s="16">
        <f t="shared" si="261"/>
        <v>0</v>
      </c>
      <c r="O228" s="74">
        <v>26.964272339150625</v>
      </c>
      <c r="P228" s="5">
        <v>40.052999999999997</v>
      </c>
      <c r="Q228" s="16">
        <f t="shared" si="262"/>
        <v>1485.4100083333333</v>
      </c>
      <c r="R228" s="6">
        <v>0</v>
      </c>
      <c r="S228" s="5">
        <v>0</v>
      </c>
      <c r="T228" s="16">
        <f t="shared" si="263"/>
        <v>0</v>
      </c>
      <c r="U228" s="6">
        <v>0</v>
      </c>
      <c r="V228" s="5">
        <v>0</v>
      </c>
      <c r="W228" s="16">
        <f t="shared" si="264"/>
        <v>0</v>
      </c>
      <c r="X228" s="6">
        <v>0</v>
      </c>
      <c r="Y228" s="5">
        <v>0</v>
      </c>
      <c r="Z228" s="16">
        <f t="shared" si="265"/>
        <v>0</v>
      </c>
      <c r="AA228" s="74">
        <v>26.424870466321245</v>
      </c>
      <c r="AB228" s="5">
        <v>3.86</v>
      </c>
      <c r="AC228" s="16">
        <f t="shared" si="266"/>
        <v>146.07450980392156</v>
      </c>
      <c r="AD228" s="6">
        <v>0</v>
      </c>
      <c r="AE228" s="5">
        <v>0</v>
      </c>
      <c r="AF228" s="16">
        <f t="shared" si="267"/>
        <v>0</v>
      </c>
      <c r="AG228" s="6">
        <v>0</v>
      </c>
      <c r="AH228" s="5">
        <v>0</v>
      </c>
      <c r="AI228" s="16">
        <f t="shared" si="268"/>
        <v>0</v>
      </c>
      <c r="AJ228" s="6">
        <v>0</v>
      </c>
      <c r="AK228" s="5">
        <v>0</v>
      </c>
      <c r="AL228" s="16">
        <f t="shared" si="269"/>
        <v>0</v>
      </c>
      <c r="AM228" s="6">
        <v>0</v>
      </c>
      <c r="AN228" s="5">
        <v>0</v>
      </c>
      <c r="AO228" s="16">
        <f t="shared" si="270"/>
        <v>0</v>
      </c>
      <c r="AP228" s="6">
        <v>0</v>
      </c>
      <c r="AQ228" s="5">
        <v>0</v>
      </c>
      <c r="AR228" s="16">
        <f t="shared" si="271"/>
        <v>0</v>
      </c>
      <c r="AS228" s="6">
        <v>0</v>
      </c>
      <c r="AT228" s="5">
        <v>0</v>
      </c>
      <c r="AU228" s="16">
        <f t="shared" si="272"/>
        <v>0</v>
      </c>
      <c r="AV228" s="6">
        <v>0</v>
      </c>
      <c r="AW228" s="5">
        <v>0</v>
      </c>
      <c r="AX228" s="16">
        <f t="shared" si="273"/>
        <v>0</v>
      </c>
      <c r="AY228" s="74">
        <v>81.081081081081081</v>
      </c>
      <c r="AZ228" s="5">
        <v>0.37</v>
      </c>
      <c r="BA228" s="16">
        <f t="shared" si="274"/>
        <v>4.5633333333333335</v>
      </c>
      <c r="BB228" s="6">
        <v>0</v>
      </c>
      <c r="BC228" s="5">
        <v>0</v>
      </c>
      <c r="BD228" s="16">
        <f t="shared" si="275"/>
        <v>0</v>
      </c>
      <c r="BE228" s="6">
        <v>0</v>
      </c>
      <c r="BF228" s="5">
        <v>0</v>
      </c>
      <c r="BG228" s="16">
        <f t="shared" si="276"/>
        <v>0</v>
      </c>
      <c r="BH228" s="6">
        <v>0</v>
      </c>
      <c r="BI228" s="5">
        <v>0</v>
      </c>
      <c r="BJ228" s="16">
        <f t="shared" si="277"/>
        <v>0</v>
      </c>
      <c r="BK228" s="74">
        <v>104.90977759127151</v>
      </c>
      <c r="BL228" s="5">
        <v>4.766</v>
      </c>
      <c r="BM228" s="16">
        <f t="shared" si="278"/>
        <v>45.429511999999995</v>
      </c>
      <c r="BN228" s="74">
        <v>24.980570667258796</v>
      </c>
      <c r="BO228" s="5">
        <v>9.0069999999999997</v>
      </c>
      <c r="BP228" s="16">
        <f t="shared" si="279"/>
        <v>360.56021777777778</v>
      </c>
      <c r="BQ228" s="6">
        <v>0</v>
      </c>
      <c r="BR228" s="5">
        <v>0</v>
      </c>
      <c r="BS228" s="16">
        <f t="shared" si="280"/>
        <v>0</v>
      </c>
      <c r="BT228" s="6">
        <v>0</v>
      </c>
      <c r="BU228" s="5">
        <v>0</v>
      </c>
      <c r="BV228" s="16">
        <f t="shared" si="281"/>
        <v>0</v>
      </c>
      <c r="BW228" s="6">
        <v>0</v>
      </c>
      <c r="BX228" s="5">
        <v>0</v>
      </c>
      <c r="BY228" s="16">
        <f t="shared" si="282"/>
        <v>0</v>
      </c>
      <c r="BZ228" s="6">
        <v>0</v>
      </c>
      <c r="CA228" s="5">
        <v>0</v>
      </c>
      <c r="CB228" s="16">
        <f t="shared" si="283"/>
        <v>0</v>
      </c>
      <c r="CC228" s="6">
        <v>0</v>
      </c>
      <c r="CD228" s="5">
        <v>0</v>
      </c>
      <c r="CE228" s="16">
        <f t="shared" si="284"/>
        <v>0</v>
      </c>
      <c r="CF228" s="6">
        <v>0</v>
      </c>
      <c r="CG228" s="5">
        <v>0</v>
      </c>
      <c r="CH228" s="16">
        <f t="shared" si="285"/>
        <v>0</v>
      </c>
      <c r="CI228" s="6">
        <v>0</v>
      </c>
      <c r="CJ228" s="5">
        <v>0</v>
      </c>
      <c r="CK228" s="16">
        <f t="shared" si="286"/>
        <v>0</v>
      </c>
      <c r="CL228" s="6">
        <v>0</v>
      </c>
      <c r="CM228" s="5">
        <v>0</v>
      </c>
      <c r="CN228" s="16">
        <f t="shared" si="287"/>
        <v>0</v>
      </c>
      <c r="CO228" s="6">
        <v>0</v>
      </c>
      <c r="CP228" s="5">
        <v>0</v>
      </c>
      <c r="CQ228" s="16">
        <f t="shared" si="288"/>
        <v>0</v>
      </c>
      <c r="CR228" s="6">
        <v>0</v>
      </c>
      <c r="CS228" s="5">
        <v>0</v>
      </c>
      <c r="CT228" s="16">
        <f t="shared" si="289"/>
        <v>0</v>
      </c>
      <c r="CU228" s="6">
        <v>0</v>
      </c>
      <c r="CV228" s="5">
        <v>0</v>
      </c>
      <c r="CW228" s="16">
        <f t="shared" si="290"/>
        <v>0</v>
      </c>
      <c r="CX228" s="6">
        <f t="shared" si="291"/>
        <v>264.36057214508327</v>
      </c>
      <c r="CY228" s="16">
        <f t="shared" si="292"/>
        <v>58.05599999999999</v>
      </c>
    </row>
    <row r="229" spans="1:103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93"/>
        <v>0</v>
      </c>
      <c r="F229" s="6">
        <v>0</v>
      </c>
      <c r="G229" s="5">
        <v>0</v>
      </c>
      <c r="H229" s="16">
        <f t="shared" si="259"/>
        <v>0</v>
      </c>
      <c r="I229" s="6">
        <v>0</v>
      </c>
      <c r="J229" s="5">
        <v>0</v>
      </c>
      <c r="K229" s="16">
        <f t="shared" si="260"/>
        <v>0</v>
      </c>
      <c r="L229" s="6">
        <v>0</v>
      </c>
      <c r="M229" s="5">
        <v>0</v>
      </c>
      <c r="N229" s="16">
        <f t="shared" si="261"/>
        <v>0</v>
      </c>
      <c r="O229" s="74">
        <v>0.505</v>
      </c>
      <c r="P229" s="5">
        <v>18.728000000000002</v>
      </c>
      <c r="Q229" s="16">
        <f t="shared" si="262"/>
        <v>37085.148514851491</v>
      </c>
      <c r="R229" s="6">
        <v>0</v>
      </c>
      <c r="S229" s="5">
        <v>0</v>
      </c>
      <c r="T229" s="16">
        <f t="shared" si="263"/>
        <v>0</v>
      </c>
      <c r="U229" s="6">
        <v>0</v>
      </c>
      <c r="V229" s="5">
        <v>0</v>
      </c>
      <c r="W229" s="16">
        <f t="shared" si="264"/>
        <v>0</v>
      </c>
      <c r="X229" s="6">
        <v>0</v>
      </c>
      <c r="Y229" s="5">
        <v>0</v>
      </c>
      <c r="Z229" s="16">
        <f t="shared" si="265"/>
        <v>0</v>
      </c>
      <c r="AA229" s="6">
        <v>0</v>
      </c>
      <c r="AB229" s="5">
        <v>0</v>
      </c>
      <c r="AC229" s="16">
        <f t="shared" si="266"/>
        <v>0</v>
      </c>
      <c r="AD229" s="6">
        <v>0</v>
      </c>
      <c r="AE229" s="5">
        <v>0</v>
      </c>
      <c r="AF229" s="16">
        <f t="shared" si="267"/>
        <v>0</v>
      </c>
      <c r="AG229" s="6">
        <v>0</v>
      </c>
      <c r="AH229" s="5">
        <v>0</v>
      </c>
      <c r="AI229" s="16">
        <f t="shared" si="268"/>
        <v>0</v>
      </c>
      <c r="AJ229" s="6">
        <v>0</v>
      </c>
      <c r="AK229" s="5">
        <v>0</v>
      </c>
      <c r="AL229" s="16">
        <f t="shared" si="269"/>
        <v>0</v>
      </c>
      <c r="AM229" s="6">
        <v>0</v>
      </c>
      <c r="AN229" s="5">
        <v>0</v>
      </c>
      <c r="AO229" s="16">
        <f t="shared" si="270"/>
        <v>0</v>
      </c>
      <c r="AP229" s="6">
        <v>0</v>
      </c>
      <c r="AQ229" s="5">
        <v>0</v>
      </c>
      <c r="AR229" s="16">
        <f t="shared" si="271"/>
        <v>0</v>
      </c>
      <c r="AS229" s="6">
        <v>0</v>
      </c>
      <c r="AT229" s="5">
        <v>0</v>
      </c>
      <c r="AU229" s="16">
        <f t="shared" si="272"/>
        <v>0</v>
      </c>
      <c r="AV229" s="6">
        <v>0</v>
      </c>
      <c r="AW229" s="5">
        <v>0</v>
      </c>
      <c r="AX229" s="16">
        <f t="shared" si="273"/>
        <v>0</v>
      </c>
      <c r="AY229" s="74">
        <v>9.86</v>
      </c>
      <c r="AZ229" s="5">
        <v>248.27600000000001</v>
      </c>
      <c r="BA229" s="16">
        <f t="shared" si="274"/>
        <v>25180.121703853954</v>
      </c>
      <c r="BB229" s="6">
        <v>0</v>
      </c>
      <c r="BC229" s="5">
        <v>0</v>
      </c>
      <c r="BD229" s="16">
        <f t="shared" si="275"/>
        <v>0</v>
      </c>
      <c r="BE229" s="6">
        <v>0</v>
      </c>
      <c r="BF229" s="5">
        <v>0</v>
      </c>
      <c r="BG229" s="16">
        <f t="shared" si="276"/>
        <v>0</v>
      </c>
      <c r="BH229" s="6">
        <v>0</v>
      </c>
      <c r="BI229" s="5">
        <v>0</v>
      </c>
      <c r="BJ229" s="16">
        <f t="shared" si="277"/>
        <v>0</v>
      </c>
      <c r="BK229" s="74">
        <v>1.32</v>
      </c>
      <c r="BL229" s="5">
        <v>18.263999999999999</v>
      </c>
      <c r="BM229" s="16">
        <f t="shared" si="278"/>
        <v>13836.363636363636</v>
      </c>
      <c r="BN229" s="6">
        <v>0</v>
      </c>
      <c r="BO229" s="5">
        <v>0</v>
      </c>
      <c r="BP229" s="16">
        <f t="shared" si="279"/>
        <v>0</v>
      </c>
      <c r="BQ229" s="6">
        <v>0</v>
      </c>
      <c r="BR229" s="5">
        <v>0</v>
      </c>
      <c r="BS229" s="16">
        <f t="shared" si="280"/>
        <v>0</v>
      </c>
      <c r="BT229" s="6">
        <v>0</v>
      </c>
      <c r="BU229" s="5">
        <v>0</v>
      </c>
      <c r="BV229" s="16">
        <f t="shared" si="281"/>
        <v>0</v>
      </c>
      <c r="BW229" s="6">
        <v>0</v>
      </c>
      <c r="BX229" s="5">
        <v>0</v>
      </c>
      <c r="BY229" s="16">
        <f t="shared" si="282"/>
        <v>0</v>
      </c>
      <c r="BZ229" s="6">
        <v>0</v>
      </c>
      <c r="CA229" s="5">
        <v>0</v>
      </c>
      <c r="CB229" s="16">
        <f t="shared" si="283"/>
        <v>0</v>
      </c>
      <c r="CC229" s="6">
        <v>0</v>
      </c>
      <c r="CD229" s="5">
        <v>0</v>
      </c>
      <c r="CE229" s="16">
        <f t="shared" si="284"/>
        <v>0</v>
      </c>
      <c r="CF229" s="6">
        <v>0</v>
      </c>
      <c r="CG229" s="5">
        <v>0</v>
      </c>
      <c r="CH229" s="16">
        <f t="shared" si="285"/>
        <v>0</v>
      </c>
      <c r="CI229" s="6">
        <v>0</v>
      </c>
      <c r="CJ229" s="5">
        <v>0</v>
      </c>
      <c r="CK229" s="16">
        <f t="shared" si="286"/>
        <v>0</v>
      </c>
      <c r="CL229" s="6">
        <v>0</v>
      </c>
      <c r="CM229" s="5">
        <v>0</v>
      </c>
      <c r="CN229" s="16">
        <f t="shared" si="287"/>
        <v>0</v>
      </c>
      <c r="CO229" s="6">
        <v>0</v>
      </c>
      <c r="CP229" s="5">
        <v>0</v>
      </c>
      <c r="CQ229" s="16">
        <f t="shared" si="288"/>
        <v>0</v>
      </c>
      <c r="CR229" s="6">
        <v>0</v>
      </c>
      <c r="CS229" s="5">
        <v>0</v>
      </c>
      <c r="CT229" s="16">
        <f t="shared" si="289"/>
        <v>0</v>
      </c>
      <c r="CU229" s="6">
        <v>0</v>
      </c>
      <c r="CV229" s="5">
        <v>0</v>
      </c>
      <c r="CW229" s="16">
        <f t="shared" si="290"/>
        <v>0</v>
      </c>
      <c r="CX229" s="6">
        <f t="shared" si="291"/>
        <v>11.685</v>
      </c>
      <c r="CY229" s="16">
        <f t="shared" si="292"/>
        <v>285.26800000000003</v>
      </c>
    </row>
    <row r="230" spans="1:103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259"/>
        <v>0</v>
      </c>
      <c r="I230" s="6">
        <v>0</v>
      </c>
      <c r="J230" s="5">
        <v>0</v>
      </c>
      <c r="K230" s="16">
        <f t="shared" si="260"/>
        <v>0</v>
      </c>
      <c r="L230" s="6">
        <v>0</v>
      </c>
      <c r="M230" s="5">
        <v>0</v>
      </c>
      <c r="N230" s="16">
        <f t="shared" si="261"/>
        <v>0</v>
      </c>
      <c r="O230" s="69">
        <v>1.07</v>
      </c>
      <c r="P230" s="70">
        <v>40.433</v>
      </c>
      <c r="Q230" s="16">
        <f t="shared" si="262"/>
        <v>37787.850467289718</v>
      </c>
      <c r="R230" s="6">
        <v>0</v>
      </c>
      <c r="S230" s="5">
        <v>0</v>
      </c>
      <c r="T230" s="16">
        <f t="shared" si="263"/>
        <v>0</v>
      </c>
      <c r="U230" s="6">
        <v>0</v>
      </c>
      <c r="V230" s="5">
        <v>0</v>
      </c>
      <c r="W230" s="16">
        <f t="shared" si="264"/>
        <v>0</v>
      </c>
      <c r="X230" s="6">
        <v>0</v>
      </c>
      <c r="Y230" s="5">
        <v>0</v>
      </c>
      <c r="Z230" s="16">
        <f t="shared" si="265"/>
        <v>0</v>
      </c>
      <c r="AA230" s="69">
        <v>5</v>
      </c>
      <c r="AB230" s="70">
        <v>107.5</v>
      </c>
      <c r="AC230" s="16">
        <f t="shared" si="266"/>
        <v>21500</v>
      </c>
      <c r="AD230" s="6">
        <v>0</v>
      </c>
      <c r="AE230" s="5">
        <v>0</v>
      </c>
      <c r="AF230" s="16">
        <f t="shared" si="267"/>
        <v>0</v>
      </c>
      <c r="AG230" s="6">
        <v>0</v>
      </c>
      <c r="AH230" s="5">
        <v>0</v>
      </c>
      <c r="AI230" s="16">
        <f t="shared" si="268"/>
        <v>0</v>
      </c>
      <c r="AJ230" s="6">
        <v>0</v>
      </c>
      <c r="AK230" s="5">
        <v>0</v>
      </c>
      <c r="AL230" s="16">
        <f t="shared" si="269"/>
        <v>0</v>
      </c>
      <c r="AM230" s="6">
        <v>0</v>
      </c>
      <c r="AN230" s="5">
        <v>0</v>
      </c>
      <c r="AO230" s="16">
        <f t="shared" si="270"/>
        <v>0</v>
      </c>
      <c r="AP230" s="6">
        <v>0</v>
      </c>
      <c r="AQ230" s="5">
        <v>0</v>
      </c>
      <c r="AR230" s="16">
        <f t="shared" si="271"/>
        <v>0</v>
      </c>
      <c r="AS230" s="6">
        <v>0</v>
      </c>
      <c r="AT230" s="5">
        <v>0</v>
      </c>
      <c r="AU230" s="16">
        <f t="shared" si="272"/>
        <v>0</v>
      </c>
      <c r="AV230" s="6">
        <v>0</v>
      </c>
      <c r="AW230" s="5">
        <v>0</v>
      </c>
      <c r="AX230" s="16">
        <f t="shared" si="273"/>
        <v>0</v>
      </c>
      <c r="AY230" s="69">
        <v>0.23499999999999999</v>
      </c>
      <c r="AZ230" s="70">
        <v>1.925</v>
      </c>
      <c r="BA230" s="16">
        <f t="shared" si="274"/>
        <v>8191.4893617021289</v>
      </c>
      <c r="BB230" s="6">
        <v>0</v>
      </c>
      <c r="BC230" s="5">
        <v>0</v>
      </c>
      <c r="BD230" s="16">
        <f t="shared" si="275"/>
        <v>0</v>
      </c>
      <c r="BE230" s="6">
        <v>0</v>
      </c>
      <c r="BF230" s="5">
        <v>0</v>
      </c>
      <c r="BG230" s="16">
        <f t="shared" si="276"/>
        <v>0</v>
      </c>
      <c r="BH230" s="6">
        <v>0</v>
      </c>
      <c r="BI230" s="5">
        <v>0</v>
      </c>
      <c r="BJ230" s="16">
        <f t="shared" si="277"/>
        <v>0</v>
      </c>
      <c r="BK230" s="69">
        <v>0.15</v>
      </c>
      <c r="BL230" s="70">
        <v>1.87</v>
      </c>
      <c r="BM230" s="16">
        <f t="shared" si="278"/>
        <v>12466.666666666668</v>
      </c>
      <c r="BN230" s="6">
        <v>0</v>
      </c>
      <c r="BO230" s="5">
        <v>0</v>
      </c>
      <c r="BP230" s="16">
        <f t="shared" si="279"/>
        <v>0</v>
      </c>
      <c r="BQ230" s="6">
        <v>0</v>
      </c>
      <c r="BR230" s="5">
        <v>0</v>
      </c>
      <c r="BS230" s="16">
        <f t="shared" si="280"/>
        <v>0</v>
      </c>
      <c r="BT230" s="6">
        <v>0</v>
      </c>
      <c r="BU230" s="5">
        <v>0</v>
      </c>
      <c r="BV230" s="16">
        <f t="shared" si="281"/>
        <v>0</v>
      </c>
      <c r="BW230" s="6">
        <v>0</v>
      </c>
      <c r="BX230" s="5">
        <v>0</v>
      </c>
      <c r="BY230" s="16">
        <f t="shared" si="282"/>
        <v>0</v>
      </c>
      <c r="BZ230" s="6">
        <v>0</v>
      </c>
      <c r="CA230" s="5">
        <v>0</v>
      </c>
      <c r="CB230" s="16">
        <f t="shared" si="283"/>
        <v>0</v>
      </c>
      <c r="CC230" s="6">
        <v>0</v>
      </c>
      <c r="CD230" s="5">
        <v>0</v>
      </c>
      <c r="CE230" s="16">
        <f t="shared" si="284"/>
        <v>0</v>
      </c>
      <c r="CF230" s="6">
        <v>0</v>
      </c>
      <c r="CG230" s="5">
        <v>0</v>
      </c>
      <c r="CH230" s="16">
        <f t="shared" si="285"/>
        <v>0</v>
      </c>
      <c r="CI230" s="6">
        <v>0</v>
      </c>
      <c r="CJ230" s="5">
        <v>0</v>
      </c>
      <c r="CK230" s="16">
        <f t="shared" si="286"/>
        <v>0</v>
      </c>
      <c r="CL230" s="6">
        <v>0</v>
      </c>
      <c r="CM230" s="5">
        <v>0</v>
      </c>
      <c r="CN230" s="16">
        <f t="shared" si="287"/>
        <v>0</v>
      </c>
      <c r="CO230" s="6">
        <v>0</v>
      </c>
      <c r="CP230" s="5">
        <v>0</v>
      </c>
      <c r="CQ230" s="16">
        <f t="shared" si="288"/>
        <v>0</v>
      </c>
      <c r="CR230" s="6">
        <v>0</v>
      </c>
      <c r="CS230" s="5">
        <v>0</v>
      </c>
      <c r="CT230" s="16">
        <f t="shared" si="289"/>
        <v>0</v>
      </c>
      <c r="CU230" s="6">
        <v>0</v>
      </c>
      <c r="CV230" s="5">
        <v>0</v>
      </c>
      <c r="CW230" s="16">
        <f t="shared" si="290"/>
        <v>0</v>
      </c>
      <c r="CX230" s="6">
        <f t="shared" si="291"/>
        <v>6.455000000000001</v>
      </c>
      <c r="CY230" s="16">
        <f t="shared" si="292"/>
        <v>151.72800000000001</v>
      </c>
    </row>
    <row r="231" spans="1:103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94">IF(C231=0,0,D231/C231*1000)</f>
        <v>0</v>
      </c>
      <c r="F231" s="6">
        <v>0</v>
      </c>
      <c r="G231" s="5">
        <v>0</v>
      </c>
      <c r="H231" s="16">
        <f t="shared" si="259"/>
        <v>0</v>
      </c>
      <c r="I231" s="6">
        <v>0</v>
      </c>
      <c r="J231" s="5">
        <v>0</v>
      </c>
      <c r="K231" s="16">
        <f t="shared" si="260"/>
        <v>0</v>
      </c>
      <c r="L231" s="6">
        <v>0</v>
      </c>
      <c r="M231" s="5">
        <v>0</v>
      </c>
      <c r="N231" s="16">
        <f t="shared" si="261"/>
        <v>0</v>
      </c>
      <c r="O231" s="75">
        <v>0.47499999999999998</v>
      </c>
      <c r="P231" s="76">
        <v>18.57</v>
      </c>
      <c r="Q231" s="16">
        <f t="shared" si="262"/>
        <v>39094.73684210526</v>
      </c>
      <c r="R231" s="6">
        <v>0</v>
      </c>
      <c r="S231" s="5">
        <v>0</v>
      </c>
      <c r="T231" s="16">
        <f t="shared" si="263"/>
        <v>0</v>
      </c>
      <c r="U231" s="6">
        <v>0</v>
      </c>
      <c r="V231" s="5">
        <v>0</v>
      </c>
      <c r="W231" s="16">
        <f t="shared" si="264"/>
        <v>0</v>
      </c>
      <c r="X231" s="6">
        <v>0</v>
      </c>
      <c r="Y231" s="5">
        <v>0</v>
      </c>
      <c r="Z231" s="16">
        <f t="shared" si="265"/>
        <v>0</v>
      </c>
      <c r="AA231" s="6">
        <v>0</v>
      </c>
      <c r="AB231" s="5">
        <v>0</v>
      </c>
      <c r="AC231" s="16">
        <f t="shared" si="266"/>
        <v>0</v>
      </c>
      <c r="AD231" s="6">
        <v>0</v>
      </c>
      <c r="AE231" s="5">
        <v>0</v>
      </c>
      <c r="AF231" s="16">
        <f t="shared" si="267"/>
        <v>0</v>
      </c>
      <c r="AG231" s="6">
        <v>0</v>
      </c>
      <c r="AH231" s="5">
        <v>0</v>
      </c>
      <c r="AI231" s="16">
        <f t="shared" si="268"/>
        <v>0</v>
      </c>
      <c r="AJ231" s="6">
        <v>0</v>
      </c>
      <c r="AK231" s="5">
        <v>0</v>
      </c>
      <c r="AL231" s="16">
        <f t="shared" si="269"/>
        <v>0</v>
      </c>
      <c r="AM231" s="6">
        <v>0</v>
      </c>
      <c r="AN231" s="5">
        <v>0</v>
      </c>
      <c r="AO231" s="16">
        <f t="shared" si="270"/>
        <v>0</v>
      </c>
      <c r="AP231" s="6">
        <v>0</v>
      </c>
      <c r="AQ231" s="5">
        <v>0</v>
      </c>
      <c r="AR231" s="16">
        <f t="shared" si="271"/>
        <v>0</v>
      </c>
      <c r="AS231" s="6">
        <v>0</v>
      </c>
      <c r="AT231" s="5">
        <v>0</v>
      </c>
      <c r="AU231" s="16">
        <f t="shared" si="272"/>
        <v>0</v>
      </c>
      <c r="AV231" s="6">
        <v>0</v>
      </c>
      <c r="AW231" s="5">
        <v>0</v>
      </c>
      <c r="AX231" s="16">
        <f t="shared" si="273"/>
        <v>0</v>
      </c>
      <c r="AY231" s="6">
        <v>0</v>
      </c>
      <c r="AZ231" s="5">
        <v>0</v>
      </c>
      <c r="BA231" s="16">
        <f t="shared" si="274"/>
        <v>0</v>
      </c>
      <c r="BB231" s="6">
        <v>0</v>
      </c>
      <c r="BC231" s="5">
        <v>0</v>
      </c>
      <c r="BD231" s="16">
        <f t="shared" si="275"/>
        <v>0</v>
      </c>
      <c r="BE231" s="6">
        <v>0</v>
      </c>
      <c r="BF231" s="5">
        <v>0</v>
      </c>
      <c r="BG231" s="16">
        <f t="shared" si="276"/>
        <v>0</v>
      </c>
      <c r="BH231" s="6">
        <v>0</v>
      </c>
      <c r="BI231" s="5">
        <v>0</v>
      </c>
      <c r="BJ231" s="16">
        <f t="shared" si="277"/>
        <v>0</v>
      </c>
      <c r="BK231" s="75">
        <v>4.0999999999999996</v>
      </c>
      <c r="BL231" s="76">
        <v>60.15</v>
      </c>
      <c r="BM231" s="16">
        <f t="shared" si="278"/>
        <v>14670.731707317074</v>
      </c>
      <c r="BN231" s="6">
        <v>0</v>
      </c>
      <c r="BO231" s="5">
        <v>0</v>
      </c>
      <c r="BP231" s="16">
        <f t="shared" si="279"/>
        <v>0</v>
      </c>
      <c r="BQ231" s="6">
        <v>0</v>
      </c>
      <c r="BR231" s="5">
        <v>0</v>
      </c>
      <c r="BS231" s="16">
        <f t="shared" si="280"/>
        <v>0</v>
      </c>
      <c r="BT231" s="6">
        <v>0</v>
      </c>
      <c r="BU231" s="5">
        <v>0</v>
      </c>
      <c r="BV231" s="16">
        <f t="shared" si="281"/>
        <v>0</v>
      </c>
      <c r="BW231" s="6">
        <v>0</v>
      </c>
      <c r="BX231" s="5">
        <v>0</v>
      </c>
      <c r="BY231" s="16">
        <f t="shared" si="282"/>
        <v>0</v>
      </c>
      <c r="BZ231" s="6">
        <v>0</v>
      </c>
      <c r="CA231" s="5">
        <v>0</v>
      </c>
      <c r="CB231" s="16">
        <f t="shared" si="283"/>
        <v>0</v>
      </c>
      <c r="CC231" s="6">
        <v>0</v>
      </c>
      <c r="CD231" s="5">
        <v>0</v>
      </c>
      <c r="CE231" s="16">
        <f t="shared" si="284"/>
        <v>0</v>
      </c>
      <c r="CF231" s="6">
        <v>0</v>
      </c>
      <c r="CG231" s="5">
        <v>0</v>
      </c>
      <c r="CH231" s="16">
        <f t="shared" si="285"/>
        <v>0</v>
      </c>
      <c r="CI231" s="6">
        <v>0</v>
      </c>
      <c r="CJ231" s="5">
        <v>0</v>
      </c>
      <c r="CK231" s="16">
        <f t="shared" si="286"/>
        <v>0</v>
      </c>
      <c r="CL231" s="6">
        <v>0</v>
      </c>
      <c r="CM231" s="5">
        <v>0</v>
      </c>
      <c r="CN231" s="16">
        <f t="shared" si="287"/>
        <v>0</v>
      </c>
      <c r="CO231" s="6">
        <v>0</v>
      </c>
      <c r="CP231" s="5">
        <v>0</v>
      </c>
      <c r="CQ231" s="16">
        <f t="shared" si="288"/>
        <v>0</v>
      </c>
      <c r="CR231" s="6">
        <v>0</v>
      </c>
      <c r="CS231" s="5">
        <v>0</v>
      </c>
      <c r="CT231" s="16">
        <f t="shared" si="289"/>
        <v>0</v>
      </c>
      <c r="CU231" s="6">
        <v>0</v>
      </c>
      <c r="CV231" s="5">
        <v>0</v>
      </c>
      <c r="CW231" s="16">
        <f t="shared" si="290"/>
        <v>0</v>
      </c>
      <c r="CX231" s="6">
        <f t="shared" si="291"/>
        <v>4.5749999999999993</v>
      </c>
      <c r="CY231" s="16">
        <f t="shared" si="292"/>
        <v>78.72</v>
      </c>
    </row>
    <row r="232" spans="1:103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94"/>
        <v>0</v>
      </c>
      <c r="F232" s="6">
        <v>0</v>
      </c>
      <c r="G232" s="5">
        <v>0</v>
      </c>
      <c r="H232" s="16">
        <f t="shared" si="259"/>
        <v>0</v>
      </c>
      <c r="I232" s="6">
        <v>0</v>
      </c>
      <c r="J232" s="5">
        <v>0</v>
      </c>
      <c r="K232" s="16">
        <f t="shared" si="260"/>
        <v>0</v>
      </c>
      <c r="L232" s="6">
        <v>0</v>
      </c>
      <c r="M232" s="5">
        <v>0</v>
      </c>
      <c r="N232" s="16">
        <f t="shared" si="261"/>
        <v>0</v>
      </c>
      <c r="O232" s="74">
        <v>1.0693699999999999</v>
      </c>
      <c r="P232" s="5">
        <v>37.337000000000003</v>
      </c>
      <c r="Q232" s="16">
        <f t="shared" si="262"/>
        <v>34914.949923786909</v>
      </c>
      <c r="R232" s="6">
        <v>0</v>
      </c>
      <c r="S232" s="5">
        <v>0</v>
      </c>
      <c r="T232" s="16">
        <f t="shared" si="263"/>
        <v>0</v>
      </c>
      <c r="U232" s="6">
        <v>0</v>
      </c>
      <c r="V232" s="5">
        <v>0</v>
      </c>
      <c r="W232" s="16">
        <f t="shared" si="264"/>
        <v>0</v>
      </c>
      <c r="X232" s="6">
        <v>0</v>
      </c>
      <c r="Y232" s="5">
        <v>0</v>
      </c>
      <c r="Z232" s="16">
        <f t="shared" si="265"/>
        <v>0</v>
      </c>
      <c r="AA232" s="6">
        <v>0</v>
      </c>
      <c r="AB232" s="5">
        <v>0</v>
      </c>
      <c r="AC232" s="16">
        <f t="shared" si="266"/>
        <v>0</v>
      </c>
      <c r="AD232" s="6">
        <v>0</v>
      </c>
      <c r="AE232" s="5">
        <v>0</v>
      </c>
      <c r="AF232" s="16">
        <f t="shared" si="267"/>
        <v>0</v>
      </c>
      <c r="AG232" s="6">
        <v>0</v>
      </c>
      <c r="AH232" s="5">
        <v>0</v>
      </c>
      <c r="AI232" s="16">
        <f t="shared" si="268"/>
        <v>0</v>
      </c>
      <c r="AJ232" s="6">
        <v>0</v>
      </c>
      <c r="AK232" s="5">
        <v>0</v>
      </c>
      <c r="AL232" s="16">
        <f t="shared" si="269"/>
        <v>0</v>
      </c>
      <c r="AM232" s="74">
        <v>3.5000000000000001E-3</v>
      </c>
      <c r="AN232" s="5">
        <v>0.03</v>
      </c>
      <c r="AO232" s="16">
        <f t="shared" si="270"/>
        <v>8571.4285714285706</v>
      </c>
      <c r="AP232" s="6">
        <v>0</v>
      </c>
      <c r="AQ232" s="5">
        <v>0</v>
      </c>
      <c r="AR232" s="16">
        <f t="shared" si="271"/>
        <v>0</v>
      </c>
      <c r="AS232" s="6">
        <v>0</v>
      </c>
      <c r="AT232" s="5">
        <v>0</v>
      </c>
      <c r="AU232" s="16">
        <f t="shared" si="272"/>
        <v>0</v>
      </c>
      <c r="AV232" s="6">
        <v>0</v>
      </c>
      <c r="AW232" s="5">
        <v>0</v>
      </c>
      <c r="AX232" s="16">
        <f t="shared" si="273"/>
        <v>0</v>
      </c>
      <c r="AY232" s="74">
        <v>20.8</v>
      </c>
      <c r="AZ232" s="5">
        <v>371.303</v>
      </c>
      <c r="BA232" s="16">
        <f t="shared" si="274"/>
        <v>17851.10576923077</v>
      </c>
      <c r="BB232" s="6">
        <v>0</v>
      </c>
      <c r="BC232" s="5">
        <v>0</v>
      </c>
      <c r="BD232" s="16">
        <f t="shared" si="275"/>
        <v>0</v>
      </c>
      <c r="BE232" s="6">
        <v>0</v>
      </c>
      <c r="BF232" s="5">
        <v>0</v>
      </c>
      <c r="BG232" s="16">
        <f t="shared" si="276"/>
        <v>0</v>
      </c>
      <c r="BH232" s="6">
        <v>0</v>
      </c>
      <c r="BI232" s="5">
        <v>0</v>
      </c>
      <c r="BJ232" s="16">
        <f t="shared" si="277"/>
        <v>0</v>
      </c>
      <c r="BK232" s="6">
        <v>0</v>
      </c>
      <c r="BL232" s="5">
        <v>0</v>
      </c>
      <c r="BM232" s="16">
        <f t="shared" si="278"/>
        <v>0</v>
      </c>
      <c r="BN232" s="74">
        <v>7.5000000000000002E-4</v>
      </c>
      <c r="BO232" s="5">
        <v>0.03</v>
      </c>
      <c r="BP232" s="16">
        <f t="shared" si="279"/>
        <v>40000</v>
      </c>
      <c r="BQ232" s="6">
        <v>0</v>
      </c>
      <c r="BR232" s="5">
        <v>0</v>
      </c>
      <c r="BS232" s="16">
        <f t="shared" si="280"/>
        <v>0</v>
      </c>
      <c r="BT232" s="6">
        <v>0</v>
      </c>
      <c r="BU232" s="5">
        <v>0</v>
      </c>
      <c r="BV232" s="16">
        <f t="shared" si="281"/>
        <v>0</v>
      </c>
      <c r="BW232" s="6">
        <v>0</v>
      </c>
      <c r="BX232" s="5">
        <v>0</v>
      </c>
      <c r="BY232" s="16">
        <f t="shared" si="282"/>
        <v>0</v>
      </c>
      <c r="BZ232" s="6">
        <v>0</v>
      </c>
      <c r="CA232" s="5">
        <v>0</v>
      </c>
      <c r="CB232" s="16">
        <f t="shared" si="283"/>
        <v>0</v>
      </c>
      <c r="CC232" s="6">
        <v>0</v>
      </c>
      <c r="CD232" s="5">
        <v>0</v>
      </c>
      <c r="CE232" s="16">
        <f t="shared" si="284"/>
        <v>0</v>
      </c>
      <c r="CF232" s="6">
        <v>0</v>
      </c>
      <c r="CG232" s="5">
        <v>0</v>
      </c>
      <c r="CH232" s="16">
        <f t="shared" si="285"/>
        <v>0</v>
      </c>
      <c r="CI232" s="6">
        <v>0</v>
      </c>
      <c r="CJ232" s="5">
        <v>0</v>
      </c>
      <c r="CK232" s="16">
        <f t="shared" si="286"/>
        <v>0</v>
      </c>
      <c r="CL232" s="6">
        <v>0</v>
      </c>
      <c r="CM232" s="5">
        <v>0</v>
      </c>
      <c r="CN232" s="16">
        <f t="shared" si="287"/>
        <v>0</v>
      </c>
      <c r="CO232" s="6">
        <v>0</v>
      </c>
      <c r="CP232" s="5">
        <v>0</v>
      </c>
      <c r="CQ232" s="16">
        <f t="shared" si="288"/>
        <v>0</v>
      </c>
      <c r="CR232" s="6">
        <v>0</v>
      </c>
      <c r="CS232" s="5">
        <v>0</v>
      </c>
      <c r="CT232" s="16">
        <f t="shared" si="289"/>
        <v>0</v>
      </c>
      <c r="CU232" s="6">
        <v>0</v>
      </c>
      <c r="CV232" s="5">
        <v>0</v>
      </c>
      <c r="CW232" s="16">
        <f t="shared" si="290"/>
        <v>0</v>
      </c>
      <c r="CX232" s="6">
        <f>SUM(CU232,CR232,CO232,CL232,CI232,CC232,BW232,BT232,BQ232,BK232,BB232,AV232,AP232,AJ232,AD232,X232,R232,L232,F232,C232,AG232,I232+AA232+BN232+O232+BH232+AY232+U232+CF232+BE232)+AM232</f>
        <v>21.873619999999999</v>
      </c>
      <c r="CY232" s="16">
        <f>SUM(CV232,CS232,CP232,CM232,CJ232,CD232,BX232,BU232,BR232,BL232,BC232,AW232,AQ232,AK232,AE232,Y232,S232,M232,G232,D232,AH232,J232+AB232+BO232+P232+BI232+AZ232+V232+CG232+BF232)+AN232</f>
        <v>408.7</v>
      </c>
    </row>
    <row r="233" spans="1:103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94"/>
        <v>0</v>
      </c>
      <c r="F233" s="6">
        <v>0</v>
      </c>
      <c r="G233" s="5">
        <v>0</v>
      </c>
      <c r="H233" s="16">
        <f t="shared" si="259"/>
        <v>0</v>
      </c>
      <c r="I233" s="6">
        <v>0</v>
      </c>
      <c r="J233" s="5">
        <v>0</v>
      </c>
      <c r="K233" s="16">
        <f t="shared" si="260"/>
        <v>0</v>
      </c>
      <c r="L233" s="6">
        <v>0</v>
      </c>
      <c r="M233" s="5">
        <v>0</v>
      </c>
      <c r="N233" s="16">
        <f t="shared" si="261"/>
        <v>0</v>
      </c>
      <c r="O233" s="74">
        <v>6.3864000000000001</v>
      </c>
      <c r="P233" s="5">
        <v>196.92</v>
      </c>
      <c r="Q233" s="16">
        <f t="shared" si="262"/>
        <v>30834.272829763242</v>
      </c>
      <c r="R233" s="6">
        <v>0</v>
      </c>
      <c r="S233" s="5">
        <v>0</v>
      </c>
      <c r="T233" s="16">
        <f t="shared" si="263"/>
        <v>0</v>
      </c>
      <c r="U233" s="6">
        <v>0</v>
      </c>
      <c r="V233" s="5">
        <v>0</v>
      </c>
      <c r="W233" s="16">
        <f t="shared" si="264"/>
        <v>0</v>
      </c>
      <c r="X233" s="6">
        <v>0</v>
      </c>
      <c r="Y233" s="5">
        <v>0</v>
      </c>
      <c r="Z233" s="16">
        <f t="shared" si="265"/>
        <v>0</v>
      </c>
      <c r="AA233" s="6">
        <v>0</v>
      </c>
      <c r="AB233" s="5">
        <v>0</v>
      </c>
      <c r="AC233" s="16">
        <f t="shared" si="266"/>
        <v>0</v>
      </c>
      <c r="AD233" s="6">
        <v>0</v>
      </c>
      <c r="AE233" s="5">
        <v>0</v>
      </c>
      <c r="AF233" s="16">
        <f t="shared" si="267"/>
        <v>0</v>
      </c>
      <c r="AG233" s="6">
        <v>0</v>
      </c>
      <c r="AH233" s="5">
        <v>0</v>
      </c>
      <c r="AI233" s="16">
        <f t="shared" si="268"/>
        <v>0</v>
      </c>
      <c r="AJ233" s="6">
        <v>0</v>
      </c>
      <c r="AK233" s="5">
        <v>0</v>
      </c>
      <c r="AL233" s="16">
        <f t="shared" si="269"/>
        <v>0</v>
      </c>
      <c r="AM233" s="6">
        <v>0</v>
      </c>
      <c r="AN233" s="5">
        <v>0</v>
      </c>
      <c r="AO233" s="16">
        <f t="shared" si="270"/>
        <v>0</v>
      </c>
      <c r="AP233" s="6">
        <v>0</v>
      </c>
      <c r="AQ233" s="5">
        <v>0</v>
      </c>
      <c r="AR233" s="16">
        <f t="shared" si="271"/>
        <v>0</v>
      </c>
      <c r="AS233" s="6">
        <v>0</v>
      </c>
      <c r="AT233" s="5">
        <v>0</v>
      </c>
      <c r="AU233" s="16">
        <f t="shared" si="272"/>
        <v>0</v>
      </c>
      <c r="AV233" s="6">
        <v>0</v>
      </c>
      <c r="AW233" s="5">
        <v>0</v>
      </c>
      <c r="AX233" s="16">
        <f t="shared" si="273"/>
        <v>0</v>
      </c>
      <c r="AY233" s="74">
        <v>0.02</v>
      </c>
      <c r="AZ233" s="5">
        <v>0.38600000000000001</v>
      </c>
      <c r="BA233" s="16">
        <f t="shared" si="274"/>
        <v>19300</v>
      </c>
      <c r="BB233" s="6">
        <v>0</v>
      </c>
      <c r="BC233" s="5">
        <v>0</v>
      </c>
      <c r="BD233" s="16">
        <f t="shared" si="275"/>
        <v>0</v>
      </c>
      <c r="BE233" s="6">
        <v>0</v>
      </c>
      <c r="BF233" s="5">
        <v>0</v>
      </c>
      <c r="BG233" s="16">
        <f t="shared" si="276"/>
        <v>0</v>
      </c>
      <c r="BH233" s="6">
        <v>0</v>
      </c>
      <c r="BI233" s="5">
        <v>0</v>
      </c>
      <c r="BJ233" s="16">
        <f t="shared" si="277"/>
        <v>0</v>
      </c>
      <c r="BK233" s="74">
        <v>1.4999999999999999E-2</v>
      </c>
      <c r="BL233" s="5">
        <v>0.435</v>
      </c>
      <c r="BM233" s="16">
        <f t="shared" si="278"/>
        <v>29000</v>
      </c>
      <c r="BN233" s="74">
        <v>0.16500000000000001</v>
      </c>
      <c r="BO233" s="5">
        <v>1.41</v>
      </c>
      <c r="BP233" s="16">
        <f t="shared" si="279"/>
        <v>8545.4545454545441</v>
      </c>
      <c r="BQ233" s="6">
        <v>0</v>
      </c>
      <c r="BR233" s="5">
        <v>0</v>
      </c>
      <c r="BS233" s="16">
        <f t="shared" si="280"/>
        <v>0</v>
      </c>
      <c r="BT233" s="6">
        <v>0</v>
      </c>
      <c r="BU233" s="5">
        <v>0</v>
      </c>
      <c r="BV233" s="16">
        <f t="shared" si="281"/>
        <v>0</v>
      </c>
      <c r="BW233" s="6">
        <v>0</v>
      </c>
      <c r="BX233" s="5">
        <v>0</v>
      </c>
      <c r="BY233" s="16">
        <f t="shared" si="282"/>
        <v>0</v>
      </c>
      <c r="BZ233" s="6">
        <v>0</v>
      </c>
      <c r="CA233" s="5">
        <v>0</v>
      </c>
      <c r="CB233" s="16">
        <f t="shared" si="283"/>
        <v>0</v>
      </c>
      <c r="CC233" s="6">
        <v>0</v>
      </c>
      <c r="CD233" s="5">
        <v>0</v>
      </c>
      <c r="CE233" s="16">
        <f t="shared" si="284"/>
        <v>0</v>
      </c>
      <c r="CF233" s="6">
        <v>0</v>
      </c>
      <c r="CG233" s="5">
        <v>0</v>
      </c>
      <c r="CH233" s="16">
        <f t="shared" si="285"/>
        <v>0</v>
      </c>
      <c r="CI233" s="6">
        <v>0</v>
      </c>
      <c r="CJ233" s="5">
        <v>0</v>
      </c>
      <c r="CK233" s="16">
        <f t="shared" si="286"/>
        <v>0</v>
      </c>
      <c r="CL233" s="6">
        <v>0</v>
      </c>
      <c r="CM233" s="5">
        <v>0</v>
      </c>
      <c r="CN233" s="16">
        <f t="shared" si="287"/>
        <v>0</v>
      </c>
      <c r="CO233" s="6">
        <v>0</v>
      </c>
      <c r="CP233" s="5">
        <v>0</v>
      </c>
      <c r="CQ233" s="16">
        <f t="shared" si="288"/>
        <v>0</v>
      </c>
      <c r="CR233" s="6">
        <v>0</v>
      </c>
      <c r="CS233" s="5">
        <v>0</v>
      </c>
      <c r="CT233" s="16">
        <f t="shared" si="289"/>
        <v>0</v>
      </c>
      <c r="CU233" s="6">
        <v>0</v>
      </c>
      <c r="CV233" s="5">
        <v>0</v>
      </c>
      <c r="CW233" s="16">
        <f t="shared" si="290"/>
        <v>0</v>
      </c>
      <c r="CX233" s="6">
        <f t="shared" ref="CX233:CX239" si="295">SUM(CU233,CR233,CO233,CL233,CI233,CC233,BW233,BT233,BQ233,BK233,BB233,AV233,AP233,AJ233,AD233,X233,R233,L233,F233,C233,AG233,I233+AA233+BN233+O233+BH233+AY233+U233+CF233+BE233)+AM233</f>
        <v>6.5863999999999994</v>
      </c>
      <c r="CY233" s="16">
        <f t="shared" ref="CY233:CY239" si="296">SUM(CV233,CS233,CP233,CM233,CJ233,CD233,BX233,BU233,BR233,BL233,BC233,AW233,AQ233,AK233,AE233,Y233,S233,M233,G233,D233,AH233,J233+AB233+BO233+P233+BI233+AZ233+V233+CG233+BF233)+AN233</f>
        <v>199.15099999999998</v>
      </c>
    </row>
    <row r="234" spans="1:103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94"/>
        <v>0</v>
      </c>
      <c r="F234" s="6">
        <v>0</v>
      </c>
      <c r="G234" s="5">
        <v>0</v>
      </c>
      <c r="H234" s="16">
        <f t="shared" si="259"/>
        <v>0</v>
      </c>
      <c r="I234" s="6">
        <v>0</v>
      </c>
      <c r="J234" s="5">
        <v>0</v>
      </c>
      <c r="K234" s="16">
        <f t="shared" si="260"/>
        <v>0</v>
      </c>
      <c r="L234" s="6">
        <v>0</v>
      </c>
      <c r="M234" s="5">
        <v>0</v>
      </c>
      <c r="N234" s="16">
        <f t="shared" si="261"/>
        <v>0</v>
      </c>
      <c r="O234" s="74">
        <v>3.7118899999999999</v>
      </c>
      <c r="P234" s="5">
        <v>66.528999999999996</v>
      </c>
      <c r="Q234" s="16">
        <f t="shared" si="262"/>
        <v>17923.214319389852</v>
      </c>
      <c r="R234" s="6">
        <v>0</v>
      </c>
      <c r="S234" s="5">
        <v>0</v>
      </c>
      <c r="T234" s="16">
        <f t="shared" si="263"/>
        <v>0</v>
      </c>
      <c r="U234" s="6">
        <v>0</v>
      </c>
      <c r="V234" s="5">
        <v>0</v>
      </c>
      <c r="W234" s="16">
        <f t="shared" si="264"/>
        <v>0</v>
      </c>
      <c r="X234" s="6">
        <v>0</v>
      </c>
      <c r="Y234" s="5">
        <v>0</v>
      </c>
      <c r="Z234" s="16">
        <f t="shared" si="265"/>
        <v>0</v>
      </c>
      <c r="AA234" s="6">
        <v>0</v>
      </c>
      <c r="AB234" s="5">
        <v>0</v>
      </c>
      <c r="AC234" s="16">
        <f t="shared" si="266"/>
        <v>0</v>
      </c>
      <c r="AD234" s="6">
        <v>0</v>
      </c>
      <c r="AE234" s="5">
        <v>0</v>
      </c>
      <c r="AF234" s="16">
        <f t="shared" si="267"/>
        <v>0</v>
      </c>
      <c r="AG234" s="6">
        <v>0</v>
      </c>
      <c r="AH234" s="5">
        <v>0</v>
      </c>
      <c r="AI234" s="16">
        <f t="shared" si="268"/>
        <v>0</v>
      </c>
      <c r="AJ234" s="6">
        <v>0</v>
      </c>
      <c r="AK234" s="5">
        <v>0</v>
      </c>
      <c r="AL234" s="16">
        <f t="shared" si="269"/>
        <v>0</v>
      </c>
      <c r="AM234" s="6">
        <v>0</v>
      </c>
      <c r="AN234" s="5">
        <v>0</v>
      </c>
      <c r="AO234" s="16">
        <f t="shared" si="270"/>
        <v>0</v>
      </c>
      <c r="AP234" s="6">
        <v>0</v>
      </c>
      <c r="AQ234" s="5">
        <v>0</v>
      </c>
      <c r="AR234" s="16">
        <f t="shared" si="271"/>
        <v>0</v>
      </c>
      <c r="AS234" s="6">
        <v>0</v>
      </c>
      <c r="AT234" s="5">
        <v>0</v>
      </c>
      <c r="AU234" s="16">
        <f t="shared" si="272"/>
        <v>0</v>
      </c>
      <c r="AV234" s="6">
        <v>0</v>
      </c>
      <c r="AW234" s="5">
        <v>0</v>
      </c>
      <c r="AX234" s="16">
        <f t="shared" si="273"/>
        <v>0</v>
      </c>
      <c r="AY234" s="74">
        <v>17.149999999999999</v>
      </c>
      <c r="AZ234" s="5">
        <v>253.83799999999999</v>
      </c>
      <c r="BA234" s="16">
        <f t="shared" si="274"/>
        <v>14801.049562682216</v>
      </c>
      <c r="BB234" s="6">
        <v>0</v>
      </c>
      <c r="BC234" s="5">
        <v>0</v>
      </c>
      <c r="BD234" s="16">
        <f t="shared" si="275"/>
        <v>0</v>
      </c>
      <c r="BE234" s="6">
        <v>0</v>
      </c>
      <c r="BF234" s="5">
        <v>0</v>
      </c>
      <c r="BG234" s="16">
        <f t="shared" si="276"/>
        <v>0</v>
      </c>
      <c r="BH234" s="6">
        <v>0</v>
      </c>
      <c r="BI234" s="5">
        <v>0</v>
      </c>
      <c r="BJ234" s="16">
        <f t="shared" si="277"/>
        <v>0</v>
      </c>
      <c r="BK234" s="74">
        <v>1.1499999999999999</v>
      </c>
      <c r="BL234" s="5">
        <v>19.07</v>
      </c>
      <c r="BM234" s="16">
        <f t="shared" si="278"/>
        <v>16582.608695652176</v>
      </c>
      <c r="BN234" s="6">
        <v>0</v>
      </c>
      <c r="BO234" s="5">
        <v>0</v>
      </c>
      <c r="BP234" s="16">
        <f t="shared" si="279"/>
        <v>0</v>
      </c>
      <c r="BQ234" s="6">
        <v>0</v>
      </c>
      <c r="BR234" s="5">
        <v>0</v>
      </c>
      <c r="BS234" s="16">
        <f t="shared" si="280"/>
        <v>0</v>
      </c>
      <c r="BT234" s="6">
        <v>0</v>
      </c>
      <c r="BU234" s="5">
        <v>0</v>
      </c>
      <c r="BV234" s="16">
        <f t="shared" si="281"/>
        <v>0</v>
      </c>
      <c r="BW234" s="6">
        <v>0</v>
      </c>
      <c r="BX234" s="5">
        <v>0</v>
      </c>
      <c r="BY234" s="16">
        <f t="shared" si="282"/>
        <v>0</v>
      </c>
      <c r="BZ234" s="6">
        <v>0</v>
      </c>
      <c r="CA234" s="5">
        <v>0</v>
      </c>
      <c r="CB234" s="16">
        <f t="shared" si="283"/>
        <v>0</v>
      </c>
      <c r="CC234" s="6">
        <v>0</v>
      </c>
      <c r="CD234" s="5">
        <v>0</v>
      </c>
      <c r="CE234" s="16">
        <f t="shared" si="284"/>
        <v>0</v>
      </c>
      <c r="CF234" s="6">
        <v>0</v>
      </c>
      <c r="CG234" s="5">
        <v>0</v>
      </c>
      <c r="CH234" s="16">
        <f t="shared" si="285"/>
        <v>0</v>
      </c>
      <c r="CI234" s="6">
        <v>0</v>
      </c>
      <c r="CJ234" s="5">
        <v>0</v>
      </c>
      <c r="CK234" s="16">
        <f t="shared" si="286"/>
        <v>0</v>
      </c>
      <c r="CL234" s="6">
        <v>0</v>
      </c>
      <c r="CM234" s="5">
        <v>0</v>
      </c>
      <c r="CN234" s="16">
        <f t="shared" si="287"/>
        <v>0</v>
      </c>
      <c r="CO234" s="6">
        <v>0</v>
      </c>
      <c r="CP234" s="5">
        <v>0</v>
      </c>
      <c r="CQ234" s="16">
        <f t="shared" si="288"/>
        <v>0</v>
      </c>
      <c r="CR234" s="6">
        <v>0</v>
      </c>
      <c r="CS234" s="5">
        <v>0</v>
      </c>
      <c r="CT234" s="16">
        <f t="shared" si="289"/>
        <v>0</v>
      </c>
      <c r="CU234" s="74">
        <v>4.8000000000000001E-2</v>
      </c>
      <c r="CV234" s="5">
        <v>1.5</v>
      </c>
      <c r="CW234" s="16">
        <f t="shared" si="290"/>
        <v>31250</v>
      </c>
      <c r="CX234" s="6">
        <f t="shared" si="295"/>
        <v>22.059889999999999</v>
      </c>
      <c r="CY234" s="16">
        <f t="shared" si="296"/>
        <v>340.93699999999995</v>
      </c>
    </row>
    <row r="235" spans="1:103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94"/>
        <v>0</v>
      </c>
      <c r="F235" s="6">
        <v>0</v>
      </c>
      <c r="G235" s="5">
        <v>0</v>
      </c>
      <c r="H235" s="16">
        <f t="shared" si="259"/>
        <v>0</v>
      </c>
      <c r="I235" s="6">
        <v>0</v>
      </c>
      <c r="J235" s="5">
        <v>0</v>
      </c>
      <c r="K235" s="16">
        <f t="shared" si="260"/>
        <v>0</v>
      </c>
      <c r="L235" s="6">
        <v>0</v>
      </c>
      <c r="M235" s="5">
        <v>0</v>
      </c>
      <c r="N235" s="16">
        <f t="shared" si="261"/>
        <v>0</v>
      </c>
      <c r="O235" s="74">
        <v>1.87957</v>
      </c>
      <c r="P235" s="5">
        <v>31.812000000000001</v>
      </c>
      <c r="Q235" s="16">
        <f t="shared" si="262"/>
        <v>16925.147773160883</v>
      </c>
      <c r="R235" s="6">
        <v>0</v>
      </c>
      <c r="S235" s="5">
        <v>0</v>
      </c>
      <c r="T235" s="16">
        <f t="shared" si="263"/>
        <v>0</v>
      </c>
      <c r="U235" s="6">
        <v>0</v>
      </c>
      <c r="V235" s="5">
        <v>0</v>
      </c>
      <c r="W235" s="16">
        <f t="shared" si="264"/>
        <v>0</v>
      </c>
      <c r="X235" s="6">
        <v>0</v>
      </c>
      <c r="Y235" s="5">
        <v>0</v>
      </c>
      <c r="Z235" s="16">
        <f t="shared" si="265"/>
        <v>0</v>
      </c>
      <c r="AA235" s="6">
        <v>0</v>
      </c>
      <c r="AB235" s="5">
        <v>0</v>
      </c>
      <c r="AC235" s="16">
        <f t="shared" si="266"/>
        <v>0</v>
      </c>
      <c r="AD235" s="6">
        <v>0</v>
      </c>
      <c r="AE235" s="5">
        <v>0</v>
      </c>
      <c r="AF235" s="16">
        <f t="shared" si="267"/>
        <v>0</v>
      </c>
      <c r="AG235" s="6">
        <v>0</v>
      </c>
      <c r="AH235" s="5">
        <v>0</v>
      </c>
      <c r="AI235" s="16">
        <f t="shared" si="268"/>
        <v>0</v>
      </c>
      <c r="AJ235" s="6">
        <v>0</v>
      </c>
      <c r="AK235" s="5">
        <v>0</v>
      </c>
      <c r="AL235" s="16">
        <f t="shared" si="269"/>
        <v>0</v>
      </c>
      <c r="AM235" s="6">
        <v>0</v>
      </c>
      <c r="AN235" s="5">
        <v>0</v>
      </c>
      <c r="AO235" s="16">
        <f t="shared" si="270"/>
        <v>0</v>
      </c>
      <c r="AP235" s="6">
        <v>0</v>
      </c>
      <c r="AQ235" s="5">
        <v>0</v>
      </c>
      <c r="AR235" s="16">
        <f t="shared" si="271"/>
        <v>0</v>
      </c>
      <c r="AS235" s="6">
        <v>0</v>
      </c>
      <c r="AT235" s="5">
        <v>0</v>
      </c>
      <c r="AU235" s="16">
        <f t="shared" si="272"/>
        <v>0</v>
      </c>
      <c r="AV235" s="6">
        <v>0</v>
      </c>
      <c r="AW235" s="5">
        <v>0</v>
      </c>
      <c r="AX235" s="16">
        <f t="shared" si="273"/>
        <v>0</v>
      </c>
      <c r="AY235" s="74">
        <v>2.5249999999999999</v>
      </c>
      <c r="AZ235" s="5">
        <v>290.29599999999999</v>
      </c>
      <c r="BA235" s="16">
        <f t="shared" si="274"/>
        <v>114968.71287128712</v>
      </c>
      <c r="BB235" s="6">
        <v>0</v>
      </c>
      <c r="BC235" s="5">
        <v>0</v>
      </c>
      <c r="BD235" s="16">
        <f t="shared" si="275"/>
        <v>0</v>
      </c>
      <c r="BE235" s="6">
        <v>0</v>
      </c>
      <c r="BF235" s="5">
        <v>0</v>
      </c>
      <c r="BG235" s="16">
        <f t="shared" si="276"/>
        <v>0</v>
      </c>
      <c r="BH235" s="6">
        <v>0</v>
      </c>
      <c r="BI235" s="5">
        <v>0</v>
      </c>
      <c r="BJ235" s="16">
        <f t="shared" si="277"/>
        <v>0</v>
      </c>
      <c r="BK235" s="74">
        <v>2</v>
      </c>
      <c r="BL235" s="5">
        <v>13.53</v>
      </c>
      <c r="BM235" s="16">
        <f t="shared" si="278"/>
        <v>6765</v>
      </c>
      <c r="BN235" s="6">
        <v>0</v>
      </c>
      <c r="BO235" s="5">
        <v>0</v>
      </c>
      <c r="BP235" s="16">
        <f t="shared" si="279"/>
        <v>0</v>
      </c>
      <c r="BQ235" s="6">
        <v>0</v>
      </c>
      <c r="BR235" s="5">
        <v>0</v>
      </c>
      <c r="BS235" s="16">
        <f t="shared" si="280"/>
        <v>0</v>
      </c>
      <c r="BT235" s="6">
        <v>0</v>
      </c>
      <c r="BU235" s="5">
        <v>0</v>
      </c>
      <c r="BV235" s="16">
        <f t="shared" si="281"/>
        <v>0</v>
      </c>
      <c r="BW235" s="6">
        <v>0</v>
      </c>
      <c r="BX235" s="5">
        <v>0</v>
      </c>
      <c r="BY235" s="16">
        <f t="shared" si="282"/>
        <v>0</v>
      </c>
      <c r="BZ235" s="6">
        <v>0</v>
      </c>
      <c r="CA235" s="5">
        <v>0</v>
      </c>
      <c r="CB235" s="16">
        <f t="shared" si="283"/>
        <v>0</v>
      </c>
      <c r="CC235" s="6">
        <v>0</v>
      </c>
      <c r="CD235" s="5">
        <v>0</v>
      </c>
      <c r="CE235" s="16">
        <f t="shared" si="284"/>
        <v>0</v>
      </c>
      <c r="CF235" s="6">
        <v>0</v>
      </c>
      <c r="CG235" s="5">
        <v>0</v>
      </c>
      <c r="CH235" s="16">
        <f t="shared" si="285"/>
        <v>0</v>
      </c>
      <c r="CI235" s="6">
        <v>0</v>
      </c>
      <c r="CJ235" s="5">
        <v>0</v>
      </c>
      <c r="CK235" s="16">
        <f t="shared" si="286"/>
        <v>0</v>
      </c>
      <c r="CL235" s="6">
        <v>0</v>
      </c>
      <c r="CM235" s="5">
        <v>0</v>
      </c>
      <c r="CN235" s="16">
        <f t="shared" si="287"/>
        <v>0</v>
      </c>
      <c r="CO235" s="6">
        <v>0</v>
      </c>
      <c r="CP235" s="5">
        <v>0</v>
      </c>
      <c r="CQ235" s="16">
        <f t="shared" si="288"/>
        <v>0</v>
      </c>
      <c r="CR235" s="6">
        <v>0</v>
      </c>
      <c r="CS235" s="5">
        <v>0</v>
      </c>
      <c r="CT235" s="16">
        <f t="shared" si="289"/>
        <v>0</v>
      </c>
      <c r="CU235" s="6">
        <v>0</v>
      </c>
      <c r="CV235" s="5">
        <v>0</v>
      </c>
      <c r="CW235" s="16">
        <f t="shared" si="290"/>
        <v>0</v>
      </c>
      <c r="CX235" s="6">
        <f t="shared" si="295"/>
        <v>6.4045699999999997</v>
      </c>
      <c r="CY235" s="16">
        <f t="shared" si="296"/>
        <v>335.63799999999998</v>
      </c>
    </row>
    <row r="236" spans="1:103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94"/>
        <v>0</v>
      </c>
      <c r="F236" s="6">
        <v>0</v>
      </c>
      <c r="G236" s="5">
        <v>0</v>
      </c>
      <c r="H236" s="16">
        <f t="shared" si="259"/>
        <v>0</v>
      </c>
      <c r="I236" s="6">
        <v>0</v>
      </c>
      <c r="J236" s="5">
        <v>0</v>
      </c>
      <c r="K236" s="16">
        <f t="shared" si="260"/>
        <v>0</v>
      </c>
      <c r="L236" s="6">
        <v>0</v>
      </c>
      <c r="M236" s="5">
        <v>0</v>
      </c>
      <c r="N236" s="16">
        <f t="shared" si="261"/>
        <v>0</v>
      </c>
      <c r="O236" s="74">
        <v>1.31534</v>
      </c>
      <c r="P236" s="5">
        <v>39.210999999999999</v>
      </c>
      <c r="Q236" s="16">
        <f t="shared" si="262"/>
        <v>29810.543281584993</v>
      </c>
      <c r="R236" s="6">
        <v>0</v>
      </c>
      <c r="S236" s="5">
        <v>0</v>
      </c>
      <c r="T236" s="16">
        <f t="shared" si="263"/>
        <v>0</v>
      </c>
      <c r="U236" s="6">
        <v>0</v>
      </c>
      <c r="V236" s="5">
        <v>0</v>
      </c>
      <c r="W236" s="16">
        <f t="shared" si="264"/>
        <v>0</v>
      </c>
      <c r="X236" s="6">
        <v>0</v>
      </c>
      <c r="Y236" s="5">
        <v>0</v>
      </c>
      <c r="Z236" s="16">
        <f t="shared" si="265"/>
        <v>0</v>
      </c>
      <c r="AA236" s="74">
        <v>5.0000000000000001E-3</v>
      </c>
      <c r="AB236" s="5">
        <v>0.36299999999999999</v>
      </c>
      <c r="AC236" s="16">
        <f t="shared" si="266"/>
        <v>72600</v>
      </c>
      <c r="AD236" s="6">
        <v>0</v>
      </c>
      <c r="AE236" s="5">
        <v>0</v>
      </c>
      <c r="AF236" s="16">
        <f t="shared" si="267"/>
        <v>0</v>
      </c>
      <c r="AG236" s="6">
        <v>0</v>
      </c>
      <c r="AH236" s="5">
        <v>0</v>
      </c>
      <c r="AI236" s="16">
        <f t="shared" si="268"/>
        <v>0</v>
      </c>
      <c r="AJ236" s="6">
        <v>0</v>
      </c>
      <c r="AK236" s="5">
        <v>0</v>
      </c>
      <c r="AL236" s="16">
        <f t="shared" si="269"/>
        <v>0</v>
      </c>
      <c r="AM236" s="6">
        <v>0</v>
      </c>
      <c r="AN236" s="5">
        <v>0</v>
      </c>
      <c r="AO236" s="16">
        <f t="shared" si="270"/>
        <v>0</v>
      </c>
      <c r="AP236" s="6">
        <v>0</v>
      </c>
      <c r="AQ236" s="5">
        <v>0</v>
      </c>
      <c r="AR236" s="16">
        <f t="shared" si="271"/>
        <v>0</v>
      </c>
      <c r="AS236" s="6">
        <v>0</v>
      </c>
      <c r="AT236" s="5">
        <v>0</v>
      </c>
      <c r="AU236" s="16">
        <f t="shared" si="272"/>
        <v>0</v>
      </c>
      <c r="AV236" s="6">
        <v>0</v>
      </c>
      <c r="AW236" s="5">
        <v>0</v>
      </c>
      <c r="AX236" s="16">
        <f t="shared" si="273"/>
        <v>0</v>
      </c>
      <c r="AY236" s="74">
        <v>16.510000000000002</v>
      </c>
      <c r="AZ236" s="5">
        <v>325.32799999999997</v>
      </c>
      <c r="BA236" s="16">
        <f t="shared" si="274"/>
        <v>19704.906117504539</v>
      </c>
      <c r="BB236" s="6">
        <v>0</v>
      </c>
      <c r="BC236" s="5">
        <v>0</v>
      </c>
      <c r="BD236" s="16">
        <f t="shared" si="275"/>
        <v>0</v>
      </c>
      <c r="BE236" s="6">
        <v>0</v>
      </c>
      <c r="BF236" s="5">
        <v>0</v>
      </c>
      <c r="BG236" s="16">
        <f t="shared" si="276"/>
        <v>0</v>
      </c>
      <c r="BH236" s="6">
        <v>0</v>
      </c>
      <c r="BI236" s="5">
        <v>0</v>
      </c>
      <c r="BJ236" s="16">
        <f t="shared" si="277"/>
        <v>0</v>
      </c>
      <c r="BK236" s="6">
        <v>0</v>
      </c>
      <c r="BL236" s="5">
        <v>0</v>
      </c>
      <c r="BM236" s="16">
        <f t="shared" si="278"/>
        <v>0</v>
      </c>
      <c r="BN236" s="74">
        <v>0.42</v>
      </c>
      <c r="BO236" s="5">
        <v>13.702</v>
      </c>
      <c r="BP236" s="16">
        <f t="shared" si="279"/>
        <v>32623.809523809527</v>
      </c>
      <c r="BQ236" s="6">
        <v>0</v>
      </c>
      <c r="BR236" s="5">
        <v>0</v>
      </c>
      <c r="BS236" s="16">
        <f t="shared" si="280"/>
        <v>0</v>
      </c>
      <c r="BT236" s="6">
        <v>0</v>
      </c>
      <c r="BU236" s="5">
        <v>0</v>
      </c>
      <c r="BV236" s="16">
        <f t="shared" si="281"/>
        <v>0</v>
      </c>
      <c r="BW236" s="6">
        <v>0</v>
      </c>
      <c r="BX236" s="5">
        <v>0</v>
      </c>
      <c r="BY236" s="16">
        <f t="shared" si="282"/>
        <v>0</v>
      </c>
      <c r="BZ236" s="6">
        <v>0</v>
      </c>
      <c r="CA236" s="5">
        <v>0</v>
      </c>
      <c r="CB236" s="16">
        <f t="shared" si="283"/>
        <v>0</v>
      </c>
      <c r="CC236" s="6">
        <v>0</v>
      </c>
      <c r="CD236" s="5">
        <v>0</v>
      </c>
      <c r="CE236" s="16">
        <f t="shared" si="284"/>
        <v>0</v>
      </c>
      <c r="CF236" s="6">
        <v>0</v>
      </c>
      <c r="CG236" s="5">
        <v>0</v>
      </c>
      <c r="CH236" s="16">
        <f t="shared" si="285"/>
        <v>0</v>
      </c>
      <c r="CI236" s="6">
        <v>0</v>
      </c>
      <c r="CJ236" s="5">
        <v>0</v>
      </c>
      <c r="CK236" s="16">
        <f t="shared" si="286"/>
        <v>0</v>
      </c>
      <c r="CL236" s="6">
        <v>0</v>
      </c>
      <c r="CM236" s="5">
        <v>0</v>
      </c>
      <c r="CN236" s="16">
        <f t="shared" si="287"/>
        <v>0</v>
      </c>
      <c r="CO236" s="6">
        <v>0</v>
      </c>
      <c r="CP236" s="5">
        <v>0</v>
      </c>
      <c r="CQ236" s="16">
        <f t="shared" si="288"/>
        <v>0</v>
      </c>
      <c r="CR236" s="6">
        <v>0</v>
      </c>
      <c r="CS236" s="5">
        <v>0</v>
      </c>
      <c r="CT236" s="16">
        <f t="shared" si="289"/>
        <v>0</v>
      </c>
      <c r="CU236" s="6">
        <v>0</v>
      </c>
      <c r="CV236" s="5">
        <v>0</v>
      </c>
      <c r="CW236" s="16">
        <f t="shared" si="290"/>
        <v>0</v>
      </c>
      <c r="CX236" s="6">
        <f t="shared" si="295"/>
        <v>18.250340000000001</v>
      </c>
      <c r="CY236" s="16">
        <f t="shared" si="296"/>
        <v>378.60399999999998</v>
      </c>
    </row>
    <row r="237" spans="1:103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94"/>
        <v>0</v>
      </c>
      <c r="F237" s="6">
        <v>0</v>
      </c>
      <c r="G237" s="5">
        <v>0</v>
      </c>
      <c r="H237" s="16">
        <f t="shared" si="259"/>
        <v>0</v>
      </c>
      <c r="I237" s="6">
        <v>0</v>
      </c>
      <c r="J237" s="5">
        <v>0</v>
      </c>
      <c r="K237" s="16">
        <f t="shared" si="260"/>
        <v>0</v>
      </c>
      <c r="L237" s="6">
        <v>0</v>
      </c>
      <c r="M237" s="5">
        <v>0</v>
      </c>
      <c r="N237" s="16">
        <f t="shared" si="261"/>
        <v>0</v>
      </c>
      <c r="O237" s="74">
        <v>0.88500000000000001</v>
      </c>
      <c r="P237" s="5">
        <v>27.983000000000001</v>
      </c>
      <c r="Q237" s="16">
        <f t="shared" si="262"/>
        <v>31619.209039548023</v>
      </c>
      <c r="R237" s="6">
        <v>0</v>
      </c>
      <c r="S237" s="5">
        <v>0</v>
      </c>
      <c r="T237" s="16">
        <f t="shared" si="263"/>
        <v>0</v>
      </c>
      <c r="U237" s="74">
        <v>1.05</v>
      </c>
      <c r="V237" s="5">
        <v>44.3</v>
      </c>
      <c r="W237" s="16">
        <f t="shared" si="264"/>
        <v>42190.476190476184</v>
      </c>
      <c r="X237" s="6">
        <v>0</v>
      </c>
      <c r="Y237" s="5">
        <v>0</v>
      </c>
      <c r="Z237" s="16">
        <f t="shared" si="265"/>
        <v>0</v>
      </c>
      <c r="AA237" s="6">
        <v>0</v>
      </c>
      <c r="AB237" s="5">
        <v>0</v>
      </c>
      <c r="AC237" s="16">
        <f t="shared" si="266"/>
        <v>0</v>
      </c>
      <c r="AD237" s="6">
        <v>0</v>
      </c>
      <c r="AE237" s="5">
        <v>0</v>
      </c>
      <c r="AF237" s="16">
        <f t="shared" si="267"/>
        <v>0</v>
      </c>
      <c r="AG237" s="6">
        <v>0</v>
      </c>
      <c r="AH237" s="5">
        <v>0</v>
      </c>
      <c r="AI237" s="16">
        <f t="shared" si="268"/>
        <v>0</v>
      </c>
      <c r="AJ237" s="6">
        <v>0</v>
      </c>
      <c r="AK237" s="5">
        <v>0</v>
      </c>
      <c r="AL237" s="16">
        <f t="shared" si="269"/>
        <v>0</v>
      </c>
      <c r="AM237" s="6">
        <v>0</v>
      </c>
      <c r="AN237" s="5">
        <v>0</v>
      </c>
      <c r="AO237" s="16">
        <f t="shared" si="270"/>
        <v>0</v>
      </c>
      <c r="AP237" s="6">
        <v>0</v>
      </c>
      <c r="AQ237" s="5">
        <v>0</v>
      </c>
      <c r="AR237" s="16">
        <f t="shared" si="271"/>
        <v>0</v>
      </c>
      <c r="AS237" s="6">
        <v>0</v>
      </c>
      <c r="AT237" s="5">
        <v>0</v>
      </c>
      <c r="AU237" s="16">
        <f t="shared" si="272"/>
        <v>0</v>
      </c>
      <c r="AV237" s="6">
        <v>0</v>
      </c>
      <c r="AW237" s="5">
        <v>0</v>
      </c>
      <c r="AX237" s="16">
        <f t="shared" si="273"/>
        <v>0</v>
      </c>
      <c r="AY237" s="74">
        <v>0.2</v>
      </c>
      <c r="AZ237" s="5">
        <v>0.84</v>
      </c>
      <c r="BA237" s="16">
        <f t="shared" si="274"/>
        <v>4199.9999999999991</v>
      </c>
      <c r="BB237" s="6">
        <v>0</v>
      </c>
      <c r="BC237" s="5">
        <v>0</v>
      </c>
      <c r="BD237" s="16">
        <f t="shared" si="275"/>
        <v>0</v>
      </c>
      <c r="BE237" s="6">
        <v>0</v>
      </c>
      <c r="BF237" s="5">
        <v>0</v>
      </c>
      <c r="BG237" s="16">
        <f t="shared" si="276"/>
        <v>0</v>
      </c>
      <c r="BH237" s="6">
        <v>0</v>
      </c>
      <c r="BI237" s="5">
        <v>0</v>
      </c>
      <c r="BJ237" s="16">
        <f t="shared" si="277"/>
        <v>0</v>
      </c>
      <c r="BK237" s="74">
        <v>10.75</v>
      </c>
      <c r="BL237" s="5">
        <v>91.75</v>
      </c>
      <c r="BM237" s="16">
        <f t="shared" si="278"/>
        <v>8534.883720930231</v>
      </c>
      <c r="BN237" s="74">
        <v>0.03</v>
      </c>
      <c r="BO237" s="5">
        <v>0.151</v>
      </c>
      <c r="BP237" s="16">
        <f t="shared" si="279"/>
        <v>5033.333333333333</v>
      </c>
      <c r="BQ237" s="6">
        <v>0</v>
      </c>
      <c r="BR237" s="5">
        <v>0</v>
      </c>
      <c r="BS237" s="16">
        <f t="shared" si="280"/>
        <v>0</v>
      </c>
      <c r="BT237" s="6">
        <v>0</v>
      </c>
      <c r="BU237" s="5">
        <v>0</v>
      </c>
      <c r="BV237" s="16">
        <f t="shared" si="281"/>
        <v>0</v>
      </c>
      <c r="BW237" s="6">
        <v>0</v>
      </c>
      <c r="BX237" s="5">
        <v>0</v>
      </c>
      <c r="BY237" s="16">
        <f t="shared" si="282"/>
        <v>0</v>
      </c>
      <c r="BZ237" s="6">
        <v>0</v>
      </c>
      <c r="CA237" s="5">
        <v>0</v>
      </c>
      <c r="CB237" s="16">
        <f t="shared" si="283"/>
        <v>0</v>
      </c>
      <c r="CC237" s="6">
        <v>0</v>
      </c>
      <c r="CD237" s="5">
        <v>0</v>
      </c>
      <c r="CE237" s="16">
        <f t="shared" si="284"/>
        <v>0</v>
      </c>
      <c r="CF237" s="6">
        <v>0</v>
      </c>
      <c r="CG237" s="5">
        <v>0</v>
      </c>
      <c r="CH237" s="16">
        <f t="shared" si="285"/>
        <v>0</v>
      </c>
      <c r="CI237" s="6">
        <v>0</v>
      </c>
      <c r="CJ237" s="5">
        <v>0</v>
      </c>
      <c r="CK237" s="16">
        <f t="shared" si="286"/>
        <v>0</v>
      </c>
      <c r="CL237" s="6">
        <v>0</v>
      </c>
      <c r="CM237" s="5">
        <v>0</v>
      </c>
      <c r="CN237" s="16">
        <f t="shared" si="287"/>
        <v>0</v>
      </c>
      <c r="CO237" s="6">
        <v>0</v>
      </c>
      <c r="CP237" s="5">
        <v>0</v>
      </c>
      <c r="CQ237" s="16">
        <f t="shared" si="288"/>
        <v>0</v>
      </c>
      <c r="CR237" s="6">
        <v>0</v>
      </c>
      <c r="CS237" s="5">
        <v>0</v>
      </c>
      <c r="CT237" s="16">
        <f t="shared" si="289"/>
        <v>0</v>
      </c>
      <c r="CU237" s="6">
        <v>0</v>
      </c>
      <c r="CV237" s="5">
        <v>0</v>
      </c>
      <c r="CW237" s="16">
        <f t="shared" si="290"/>
        <v>0</v>
      </c>
      <c r="CX237" s="6">
        <f t="shared" si="295"/>
        <v>12.914999999999999</v>
      </c>
      <c r="CY237" s="16">
        <f t="shared" si="296"/>
        <v>165.024</v>
      </c>
    </row>
    <row r="238" spans="1:103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94"/>
        <v>0</v>
      </c>
      <c r="F238" s="6">
        <v>0</v>
      </c>
      <c r="G238" s="5">
        <v>0</v>
      </c>
      <c r="H238" s="16">
        <f t="shared" si="259"/>
        <v>0</v>
      </c>
      <c r="I238" s="6">
        <v>0</v>
      </c>
      <c r="J238" s="5">
        <v>0</v>
      </c>
      <c r="K238" s="16">
        <f t="shared" si="260"/>
        <v>0</v>
      </c>
      <c r="L238" s="6">
        <v>0</v>
      </c>
      <c r="M238" s="5">
        <v>0</v>
      </c>
      <c r="N238" s="16">
        <f t="shared" si="261"/>
        <v>0</v>
      </c>
      <c r="O238" s="74">
        <v>1.75919</v>
      </c>
      <c r="P238" s="5">
        <v>22.83</v>
      </c>
      <c r="Q238" s="16">
        <f t="shared" si="262"/>
        <v>12977.563537764539</v>
      </c>
      <c r="R238" s="6">
        <v>0</v>
      </c>
      <c r="S238" s="5">
        <v>0</v>
      </c>
      <c r="T238" s="16">
        <f t="shared" si="263"/>
        <v>0</v>
      </c>
      <c r="U238" s="6">
        <v>0</v>
      </c>
      <c r="V238" s="5">
        <v>0</v>
      </c>
      <c r="W238" s="16">
        <f t="shared" si="264"/>
        <v>0</v>
      </c>
      <c r="X238" s="6">
        <v>0</v>
      </c>
      <c r="Y238" s="5">
        <v>0</v>
      </c>
      <c r="Z238" s="16">
        <f t="shared" si="265"/>
        <v>0</v>
      </c>
      <c r="AA238" s="6">
        <v>0</v>
      </c>
      <c r="AB238" s="5">
        <v>0</v>
      </c>
      <c r="AC238" s="16">
        <f t="shared" si="266"/>
        <v>0</v>
      </c>
      <c r="AD238" s="6">
        <v>0</v>
      </c>
      <c r="AE238" s="5">
        <v>0</v>
      </c>
      <c r="AF238" s="16">
        <f t="shared" si="267"/>
        <v>0</v>
      </c>
      <c r="AG238" s="6">
        <v>0</v>
      </c>
      <c r="AH238" s="5">
        <v>0</v>
      </c>
      <c r="AI238" s="16">
        <f t="shared" si="268"/>
        <v>0</v>
      </c>
      <c r="AJ238" s="6">
        <v>0</v>
      </c>
      <c r="AK238" s="5">
        <v>0</v>
      </c>
      <c r="AL238" s="16">
        <f t="shared" si="269"/>
        <v>0</v>
      </c>
      <c r="AM238" s="6">
        <v>0</v>
      </c>
      <c r="AN238" s="5">
        <v>0</v>
      </c>
      <c r="AO238" s="16">
        <f t="shared" si="270"/>
        <v>0</v>
      </c>
      <c r="AP238" s="6">
        <v>0</v>
      </c>
      <c r="AQ238" s="5">
        <v>0</v>
      </c>
      <c r="AR238" s="16">
        <f t="shared" si="271"/>
        <v>0</v>
      </c>
      <c r="AS238" s="6">
        <v>0</v>
      </c>
      <c r="AT238" s="5">
        <v>0</v>
      </c>
      <c r="AU238" s="16">
        <f t="shared" si="272"/>
        <v>0</v>
      </c>
      <c r="AV238" s="6">
        <v>0</v>
      </c>
      <c r="AW238" s="5">
        <v>0</v>
      </c>
      <c r="AX238" s="16">
        <f t="shared" si="273"/>
        <v>0</v>
      </c>
      <c r="AY238" s="74">
        <v>12.32</v>
      </c>
      <c r="AZ238" s="5">
        <v>556.65200000000004</v>
      </c>
      <c r="BA238" s="16">
        <f t="shared" si="274"/>
        <v>45182.792207792212</v>
      </c>
      <c r="BB238" s="6">
        <v>0</v>
      </c>
      <c r="BC238" s="5">
        <v>0</v>
      </c>
      <c r="BD238" s="16">
        <f t="shared" si="275"/>
        <v>0</v>
      </c>
      <c r="BE238" s="6">
        <v>0</v>
      </c>
      <c r="BF238" s="5">
        <v>0</v>
      </c>
      <c r="BG238" s="16">
        <f t="shared" si="276"/>
        <v>0</v>
      </c>
      <c r="BH238" s="6">
        <v>0</v>
      </c>
      <c r="BI238" s="5">
        <v>0</v>
      </c>
      <c r="BJ238" s="16">
        <f t="shared" si="277"/>
        <v>0</v>
      </c>
      <c r="BK238" s="6">
        <v>0</v>
      </c>
      <c r="BL238" s="5">
        <v>0</v>
      </c>
      <c r="BM238" s="16">
        <f t="shared" si="278"/>
        <v>0</v>
      </c>
      <c r="BN238" s="74">
        <v>8.7000000000000001E-4</v>
      </c>
      <c r="BO238" s="5">
        <v>0.03</v>
      </c>
      <c r="BP238" s="16">
        <f t="shared" si="279"/>
        <v>34482.758620689652</v>
      </c>
      <c r="BQ238" s="6">
        <v>0</v>
      </c>
      <c r="BR238" s="5">
        <v>0</v>
      </c>
      <c r="BS238" s="16">
        <f t="shared" si="280"/>
        <v>0</v>
      </c>
      <c r="BT238" s="6">
        <v>0</v>
      </c>
      <c r="BU238" s="5">
        <v>0</v>
      </c>
      <c r="BV238" s="16">
        <f t="shared" si="281"/>
        <v>0</v>
      </c>
      <c r="BW238" s="6">
        <v>0</v>
      </c>
      <c r="BX238" s="5">
        <v>0</v>
      </c>
      <c r="BY238" s="16">
        <f t="shared" si="282"/>
        <v>0</v>
      </c>
      <c r="BZ238" s="6">
        <v>0</v>
      </c>
      <c r="CA238" s="5">
        <v>0</v>
      </c>
      <c r="CB238" s="16">
        <f t="shared" si="283"/>
        <v>0</v>
      </c>
      <c r="CC238" s="6">
        <v>0</v>
      </c>
      <c r="CD238" s="5">
        <v>0</v>
      </c>
      <c r="CE238" s="16">
        <f t="shared" si="284"/>
        <v>0</v>
      </c>
      <c r="CF238" s="6">
        <v>0</v>
      </c>
      <c r="CG238" s="5">
        <v>0</v>
      </c>
      <c r="CH238" s="16">
        <f t="shared" si="285"/>
        <v>0</v>
      </c>
      <c r="CI238" s="6">
        <v>0</v>
      </c>
      <c r="CJ238" s="5">
        <v>0</v>
      </c>
      <c r="CK238" s="16">
        <f t="shared" si="286"/>
        <v>0</v>
      </c>
      <c r="CL238" s="6">
        <v>0</v>
      </c>
      <c r="CM238" s="5">
        <v>0</v>
      </c>
      <c r="CN238" s="16">
        <f t="shared" si="287"/>
        <v>0</v>
      </c>
      <c r="CO238" s="6">
        <v>0</v>
      </c>
      <c r="CP238" s="5">
        <v>0</v>
      </c>
      <c r="CQ238" s="16">
        <f t="shared" si="288"/>
        <v>0</v>
      </c>
      <c r="CR238" s="6">
        <v>0</v>
      </c>
      <c r="CS238" s="5">
        <v>0</v>
      </c>
      <c r="CT238" s="16">
        <f t="shared" si="289"/>
        <v>0</v>
      </c>
      <c r="CU238" s="6">
        <v>0</v>
      </c>
      <c r="CV238" s="5">
        <v>0</v>
      </c>
      <c r="CW238" s="16">
        <f t="shared" si="290"/>
        <v>0</v>
      </c>
      <c r="CX238" s="6">
        <f t="shared" si="295"/>
        <v>14.08006</v>
      </c>
      <c r="CY238" s="16">
        <f t="shared" si="296"/>
        <v>579.51200000000006</v>
      </c>
    </row>
    <row r="239" spans="1:103" ht="15" thickBot="1" x14ac:dyDescent="0.35">
      <c r="A239" s="50"/>
      <c r="B239" s="65" t="s">
        <v>17</v>
      </c>
      <c r="C239" s="66">
        <f t="shared" ref="C239:D239" si="297">SUM(C227:C238)</f>
        <v>0</v>
      </c>
      <c r="D239" s="67">
        <f t="shared" si="297"/>
        <v>0</v>
      </c>
      <c r="E239" s="55"/>
      <c r="F239" s="66">
        <f t="shared" ref="F239:G239" si="298">SUM(F227:F238)</f>
        <v>0</v>
      </c>
      <c r="G239" s="67">
        <f t="shared" si="298"/>
        <v>0</v>
      </c>
      <c r="H239" s="55"/>
      <c r="I239" s="66">
        <f t="shared" ref="I239:J239" si="299">SUM(I227:I238)</f>
        <v>0</v>
      </c>
      <c r="J239" s="67">
        <f t="shared" si="299"/>
        <v>0</v>
      </c>
      <c r="K239" s="55"/>
      <c r="L239" s="66">
        <f t="shared" ref="L239:M239" si="300">SUM(L227:L238)</f>
        <v>0</v>
      </c>
      <c r="M239" s="67">
        <f t="shared" si="300"/>
        <v>0</v>
      </c>
      <c r="N239" s="55"/>
      <c r="O239" s="66">
        <f t="shared" ref="O239:P239" si="301">SUM(O227:O238)</f>
        <v>46.65603233915062</v>
      </c>
      <c r="P239" s="67">
        <f t="shared" si="301"/>
        <v>563.96299999999997</v>
      </c>
      <c r="Q239" s="55"/>
      <c r="R239" s="66">
        <f t="shared" ref="R239:S239" si="302">SUM(R227:R238)</f>
        <v>0</v>
      </c>
      <c r="S239" s="67">
        <f t="shared" si="302"/>
        <v>0</v>
      </c>
      <c r="T239" s="55"/>
      <c r="U239" s="66">
        <f t="shared" ref="U239:V239" si="303">SUM(U227:U238)</f>
        <v>1.05</v>
      </c>
      <c r="V239" s="67">
        <f t="shared" si="303"/>
        <v>44.3</v>
      </c>
      <c r="W239" s="55"/>
      <c r="X239" s="66">
        <f t="shared" ref="X239:Y239" si="304">SUM(X227:X238)</f>
        <v>0</v>
      </c>
      <c r="Y239" s="67">
        <f t="shared" si="304"/>
        <v>0</v>
      </c>
      <c r="Z239" s="55"/>
      <c r="AA239" s="66">
        <f t="shared" ref="AA239:AB239" si="305">SUM(AA227:AA238)</f>
        <v>31.429870466321244</v>
      </c>
      <c r="AB239" s="67">
        <f t="shared" si="305"/>
        <v>111.723</v>
      </c>
      <c r="AC239" s="55"/>
      <c r="AD239" s="66">
        <f t="shared" ref="AD239:AE239" si="306">SUM(AD227:AD238)</f>
        <v>0</v>
      </c>
      <c r="AE239" s="67">
        <f t="shared" si="306"/>
        <v>0</v>
      </c>
      <c r="AF239" s="55"/>
      <c r="AG239" s="66">
        <f t="shared" ref="AG239:AH239" si="307">SUM(AG227:AG238)</f>
        <v>0</v>
      </c>
      <c r="AH239" s="67">
        <f t="shared" si="307"/>
        <v>0</v>
      </c>
      <c r="AI239" s="55"/>
      <c r="AJ239" s="66">
        <f t="shared" ref="AJ239:AK239" si="308">SUM(AJ227:AJ238)</f>
        <v>0</v>
      </c>
      <c r="AK239" s="67">
        <f t="shared" si="308"/>
        <v>0</v>
      </c>
      <c r="AL239" s="55"/>
      <c r="AM239" s="66">
        <f t="shared" ref="AM239:AN239" si="309">SUM(AM227:AM238)</f>
        <v>3.5000000000000001E-3</v>
      </c>
      <c r="AN239" s="67">
        <f t="shared" si="309"/>
        <v>0.03</v>
      </c>
      <c r="AO239" s="55"/>
      <c r="AP239" s="66">
        <f t="shared" ref="AP239:AQ239" si="310">SUM(AP227:AP238)</f>
        <v>0</v>
      </c>
      <c r="AQ239" s="67">
        <f t="shared" si="310"/>
        <v>0</v>
      </c>
      <c r="AR239" s="55"/>
      <c r="AS239" s="66">
        <f t="shared" ref="AS239:AT239" si="311">SUM(AS227:AS238)</f>
        <v>0</v>
      </c>
      <c r="AT239" s="67">
        <f t="shared" si="311"/>
        <v>0</v>
      </c>
      <c r="AU239" s="55"/>
      <c r="AV239" s="66">
        <f t="shared" ref="AV239:AW239" si="312">SUM(AV227:AV238)</f>
        <v>0</v>
      </c>
      <c r="AW239" s="67">
        <f t="shared" si="312"/>
        <v>0</v>
      </c>
      <c r="AX239" s="55"/>
      <c r="AY239" s="66">
        <f t="shared" ref="AY239:AZ239" si="313">SUM(AY227:AY238)</f>
        <v>178.31108108108108</v>
      </c>
      <c r="AZ239" s="67">
        <f t="shared" si="313"/>
        <v>2299.857</v>
      </c>
      <c r="BA239" s="55"/>
      <c r="BB239" s="66">
        <f t="shared" ref="BB239:BC239" si="314">SUM(BB227:BB238)</f>
        <v>0</v>
      </c>
      <c r="BC239" s="67">
        <f t="shared" si="314"/>
        <v>0</v>
      </c>
      <c r="BD239" s="55"/>
      <c r="BE239" s="66">
        <f t="shared" ref="BE239:BF239" si="315">SUM(BE227:BE238)</f>
        <v>0</v>
      </c>
      <c r="BF239" s="67">
        <f t="shared" si="315"/>
        <v>0</v>
      </c>
      <c r="BG239" s="55"/>
      <c r="BH239" s="66">
        <f t="shared" ref="BH239:BI239" si="316">SUM(BH227:BH238)</f>
        <v>0</v>
      </c>
      <c r="BI239" s="67">
        <f t="shared" si="316"/>
        <v>0</v>
      </c>
      <c r="BJ239" s="55"/>
      <c r="BK239" s="66">
        <f t="shared" ref="BK239:BL239" si="317">SUM(BK227:BK238)</f>
        <v>124.39477759127151</v>
      </c>
      <c r="BL239" s="67">
        <f t="shared" si="317"/>
        <v>209.83500000000001</v>
      </c>
      <c r="BM239" s="55"/>
      <c r="BN239" s="66">
        <f t="shared" ref="BN239:BO239" si="318">SUM(BN227:BN238)</f>
        <v>25.687190667258797</v>
      </c>
      <c r="BO239" s="67">
        <f t="shared" si="318"/>
        <v>28.050999999999998</v>
      </c>
      <c r="BP239" s="55"/>
      <c r="BQ239" s="66">
        <f t="shared" ref="BQ239:BR239" si="319">SUM(BQ227:BQ238)</f>
        <v>0</v>
      </c>
      <c r="BR239" s="67">
        <f t="shared" si="319"/>
        <v>0</v>
      </c>
      <c r="BS239" s="55"/>
      <c r="BT239" s="66">
        <f t="shared" ref="BT239:BU239" si="320">SUM(BT227:BT238)</f>
        <v>0</v>
      </c>
      <c r="BU239" s="67">
        <f t="shared" si="320"/>
        <v>0</v>
      </c>
      <c r="BV239" s="55"/>
      <c r="BW239" s="66">
        <f t="shared" ref="BW239:BX239" si="321">SUM(BW227:BW238)</f>
        <v>0</v>
      </c>
      <c r="BX239" s="67">
        <f t="shared" si="321"/>
        <v>0</v>
      </c>
      <c r="BY239" s="55"/>
      <c r="BZ239" s="66">
        <f t="shared" ref="BZ239:CA239" si="322">SUM(BZ227:BZ238)</f>
        <v>0</v>
      </c>
      <c r="CA239" s="67">
        <f t="shared" si="322"/>
        <v>0</v>
      </c>
      <c r="CB239" s="55"/>
      <c r="CC239" s="66">
        <f t="shared" ref="CC239:CD239" si="323">SUM(CC227:CC238)</f>
        <v>0</v>
      </c>
      <c r="CD239" s="67">
        <f t="shared" si="323"/>
        <v>0</v>
      </c>
      <c r="CE239" s="55"/>
      <c r="CF239" s="66">
        <f t="shared" ref="CF239:CG239" si="324">SUM(CF227:CF238)</f>
        <v>0</v>
      </c>
      <c r="CG239" s="67">
        <f t="shared" si="324"/>
        <v>0</v>
      </c>
      <c r="CH239" s="55"/>
      <c r="CI239" s="66">
        <f t="shared" ref="CI239:CJ239" si="325">SUM(CI227:CI238)</f>
        <v>0</v>
      </c>
      <c r="CJ239" s="67">
        <f t="shared" si="325"/>
        <v>0</v>
      </c>
      <c r="CK239" s="55"/>
      <c r="CL239" s="66">
        <f t="shared" ref="CL239:CM239" si="326">SUM(CL227:CL238)</f>
        <v>0</v>
      </c>
      <c r="CM239" s="67">
        <f t="shared" si="326"/>
        <v>0</v>
      </c>
      <c r="CN239" s="55"/>
      <c r="CO239" s="66">
        <f t="shared" ref="CO239:CP239" si="327">SUM(CO227:CO238)</f>
        <v>0</v>
      </c>
      <c r="CP239" s="67">
        <f t="shared" si="327"/>
        <v>0</v>
      </c>
      <c r="CQ239" s="55"/>
      <c r="CR239" s="66">
        <f t="shared" ref="CR239:CS239" si="328">SUM(CR227:CR238)</f>
        <v>0</v>
      </c>
      <c r="CS239" s="67">
        <f t="shared" si="328"/>
        <v>0</v>
      </c>
      <c r="CT239" s="55"/>
      <c r="CU239" s="66">
        <f t="shared" ref="CU239:CV239" si="329">SUM(CU227:CU238)</f>
        <v>4.8000000000000001E-2</v>
      </c>
      <c r="CV239" s="67">
        <f t="shared" si="329"/>
        <v>1.5</v>
      </c>
      <c r="CW239" s="55"/>
      <c r="CX239" s="42">
        <f t="shared" si="295"/>
        <v>407.58045214508326</v>
      </c>
      <c r="CY239" s="43">
        <f t="shared" si="296"/>
        <v>3259.2590000000005</v>
      </c>
    </row>
    <row r="240" spans="1:103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330">IF(F240=0,0,G240/F240*1000)</f>
        <v>0</v>
      </c>
      <c r="I240" s="6">
        <v>0</v>
      </c>
      <c r="J240" s="5">
        <v>0</v>
      </c>
      <c r="K240" s="16">
        <f t="shared" ref="K240:K251" si="331">IF(I240=0,0,J240/I240*1000)</f>
        <v>0</v>
      </c>
      <c r="L240" s="6">
        <v>0</v>
      </c>
      <c r="M240" s="5">
        <v>0</v>
      </c>
      <c r="N240" s="16">
        <f t="shared" ref="N240:N251" si="332">IF(L240=0,0,M240/L240*1000)</f>
        <v>0</v>
      </c>
      <c r="O240" s="74">
        <v>1.3149999999999999</v>
      </c>
      <c r="P240" s="5">
        <v>31.213999999999999</v>
      </c>
      <c r="Q240" s="16">
        <f t="shared" ref="Q240:Q251" si="333">IF(O240=0,0,P240/O240*1000)</f>
        <v>23736.882129277568</v>
      </c>
      <c r="R240" s="6">
        <v>0</v>
      </c>
      <c r="S240" s="5">
        <v>0</v>
      </c>
      <c r="T240" s="16">
        <f t="shared" ref="T240:T251" si="334">IF(R240=0,0,S240/R240*1000)</f>
        <v>0</v>
      </c>
      <c r="U240" s="6">
        <v>0</v>
      </c>
      <c r="V240" s="5">
        <v>0</v>
      </c>
      <c r="W240" s="16">
        <f t="shared" ref="W240:W251" si="335">IF(U240=0,0,V240/U240*1000)</f>
        <v>0</v>
      </c>
      <c r="X240" s="6">
        <v>0</v>
      </c>
      <c r="Y240" s="5">
        <v>0</v>
      </c>
      <c r="Z240" s="16">
        <f t="shared" ref="Z240:Z251" si="336">IF(X240=0,0,Y240/X240*1000)</f>
        <v>0</v>
      </c>
      <c r="AA240" s="6">
        <v>0</v>
      </c>
      <c r="AB240" s="5">
        <v>0</v>
      </c>
      <c r="AC240" s="16">
        <f t="shared" ref="AC240:AC251" si="337">IF(AA240=0,0,AB240/AA240*1000)</f>
        <v>0</v>
      </c>
      <c r="AD240" s="6">
        <v>0</v>
      </c>
      <c r="AE240" s="5">
        <v>0</v>
      </c>
      <c r="AF240" s="16">
        <f t="shared" ref="AF240:AF251" si="338">IF(AD240=0,0,AE240/AD240*1000)</f>
        <v>0</v>
      </c>
      <c r="AG240" s="6">
        <v>0</v>
      </c>
      <c r="AH240" s="5">
        <v>0</v>
      </c>
      <c r="AI240" s="16">
        <f t="shared" ref="AI240:AI251" si="339">IF(AG240=0,0,AH240/AG240*1000)</f>
        <v>0</v>
      </c>
      <c r="AJ240" s="6">
        <v>0</v>
      </c>
      <c r="AK240" s="5">
        <v>0</v>
      </c>
      <c r="AL240" s="16">
        <f t="shared" ref="AL240:AL251" si="340">IF(AJ240=0,0,AK240/AJ240*1000)</f>
        <v>0</v>
      </c>
      <c r="AM240" s="6">
        <v>0</v>
      </c>
      <c r="AN240" s="5">
        <v>0</v>
      </c>
      <c r="AO240" s="16">
        <f t="shared" ref="AO240:AO251" si="341">IF(AM240=0,0,AN240/AM240*1000)</f>
        <v>0</v>
      </c>
      <c r="AP240" s="6">
        <v>0</v>
      </c>
      <c r="AQ240" s="5">
        <v>0</v>
      </c>
      <c r="AR240" s="16">
        <f t="shared" ref="AR240:AR251" si="342">IF(AP240=0,0,AQ240/AP240*1000)</f>
        <v>0</v>
      </c>
      <c r="AS240" s="6">
        <v>0</v>
      </c>
      <c r="AT240" s="5">
        <v>0</v>
      </c>
      <c r="AU240" s="16">
        <f t="shared" ref="AU240:AU251" si="343">IF(AS240=0,0,AT240/AS240*1000)</f>
        <v>0</v>
      </c>
      <c r="AV240" s="6">
        <v>0</v>
      </c>
      <c r="AW240" s="5">
        <v>0</v>
      </c>
      <c r="AX240" s="16">
        <f t="shared" ref="AX240:AX251" si="344">IF(AV240=0,0,AW240/AV240*1000)</f>
        <v>0</v>
      </c>
      <c r="AY240" s="74">
        <v>3.5</v>
      </c>
      <c r="AZ240" s="5">
        <v>295.40899999999999</v>
      </c>
      <c r="BA240" s="16">
        <f t="shared" ref="BA240:BA251" si="345">IF(AY240=0,0,AZ240/AY240*1000)</f>
        <v>84402.57142857142</v>
      </c>
      <c r="BB240" s="6">
        <v>0</v>
      </c>
      <c r="BC240" s="5">
        <v>0</v>
      </c>
      <c r="BD240" s="16">
        <f t="shared" ref="BD240:BD251" si="346">IF(BB240=0,0,BC240/BB240*1000)</f>
        <v>0</v>
      </c>
      <c r="BE240" s="6">
        <v>0</v>
      </c>
      <c r="BF240" s="5">
        <v>0</v>
      </c>
      <c r="BG240" s="16">
        <f t="shared" ref="BG240:BG251" si="347">IF(BE240=0,0,BF240/BE240*1000)</f>
        <v>0</v>
      </c>
      <c r="BH240" s="6">
        <v>0</v>
      </c>
      <c r="BI240" s="5">
        <v>0</v>
      </c>
      <c r="BJ240" s="16">
        <f t="shared" ref="BJ240:BJ251" si="348">IF(BH240=0,0,BI240/BH240*1000)</f>
        <v>0</v>
      </c>
      <c r="BK240" s="6">
        <v>0</v>
      </c>
      <c r="BL240" s="5">
        <v>0</v>
      </c>
      <c r="BM240" s="16">
        <f t="shared" ref="BM240:BM251" si="349">IF(BK240=0,0,BL240/BK240*1000)</f>
        <v>0</v>
      </c>
      <c r="BN240" s="74">
        <v>0.13500000000000001</v>
      </c>
      <c r="BO240" s="5">
        <v>2.641</v>
      </c>
      <c r="BP240" s="16">
        <f t="shared" ref="BP240:BP251" si="350">IF(BN240=0,0,BO240/BN240*1000)</f>
        <v>19562.962962962964</v>
      </c>
      <c r="BQ240" s="6">
        <v>0</v>
      </c>
      <c r="BR240" s="5">
        <v>0</v>
      </c>
      <c r="BS240" s="16">
        <f t="shared" ref="BS240:BS251" si="351">IF(BQ240=0,0,BR240/BQ240*1000)</f>
        <v>0</v>
      </c>
      <c r="BT240" s="6">
        <v>0</v>
      </c>
      <c r="BU240" s="5">
        <v>0</v>
      </c>
      <c r="BV240" s="16">
        <f t="shared" ref="BV240:BV251" si="352">IF(BT240=0,0,BU240/BT240*1000)</f>
        <v>0</v>
      </c>
      <c r="BW240" s="6">
        <v>0</v>
      </c>
      <c r="BX240" s="5">
        <v>0</v>
      </c>
      <c r="BY240" s="16">
        <f t="shared" ref="BY240:BY251" si="353">IF(BW240=0,0,BX240/BW240*1000)</f>
        <v>0</v>
      </c>
      <c r="BZ240" s="6">
        <v>0</v>
      </c>
      <c r="CA240" s="5">
        <v>0</v>
      </c>
      <c r="CB240" s="16">
        <f t="shared" ref="CB240:CB251" si="354">IF(BZ240=0,0,CA240/BZ240*1000)</f>
        <v>0</v>
      </c>
      <c r="CC240" s="6">
        <v>0</v>
      </c>
      <c r="CD240" s="5">
        <v>0</v>
      </c>
      <c r="CE240" s="16">
        <f t="shared" ref="CE240:CE251" si="355">IF(CC240=0,0,CD240/CC240*1000)</f>
        <v>0</v>
      </c>
      <c r="CF240" s="6">
        <v>0</v>
      </c>
      <c r="CG240" s="5">
        <v>0</v>
      </c>
      <c r="CH240" s="16">
        <f t="shared" ref="CH240:CH251" si="356">IF(CF240=0,0,CG240/CF240*1000)</f>
        <v>0</v>
      </c>
      <c r="CI240" s="6">
        <v>0</v>
      </c>
      <c r="CJ240" s="5">
        <v>0</v>
      </c>
      <c r="CK240" s="16">
        <f t="shared" ref="CK240:CK251" si="357">IF(CI240=0,0,CJ240/CI240*1000)</f>
        <v>0</v>
      </c>
      <c r="CL240" s="6">
        <v>0</v>
      </c>
      <c r="CM240" s="5">
        <v>0</v>
      </c>
      <c r="CN240" s="16">
        <f t="shared" ref="CN240:CN251" si="358">IF(CL240=0,0,CM240/CL240*1000)</f>
        <v>0</v>
      </c>
      <c r="CO240" s="6">
        <v>0</v>
      </c>
      <c r="CP240" s="5">
        <v>0</v>
      </c>
      <c r="CQ240" s="16">
        <f t="shared" ref="CQ240:CQ251" si="359">IF(CO240=0,0,CP240/CO240*1000)</f>
        <v>0</v>
      </c>
      <c r="CR240" s="6">
        <v>0</v>
      </c>
      <c r="CS240" s="5">
        <v>0</v>
      </c>
      <c r="CT240" s="16">
        <f t="shared" ref="CT240:CT251" si="360">IF(CR240=0,0,CS240/CR240*1000)</f>
        <v>0</v>
      </c>
      <c r="CU240" s="6">
        <v>0</v>
      </c>
      <c r="CV240" s="5">
        <v>0</v>
      </c>
      <c r="CW240" s="16">
        <f t="shared" ref="CW240:CW251" si="361">IF(CU240=0,0,CV240/CU240*1000)</f>
        <v>0</v>
      </c>
      <c r="CX240" s="6">
        <f>SUMIF($C$5:$CW$5,"Ton",C240:CW240)</f>
        <v>4.9499999999999993</v>
      </c>
      <c r="CY240" s="16">
        <f>SUMIF($C$5:$CW$5,"F*",C240:CW240)</f>
        <v>329.26400000000001</v>
      </c>
    </row>
    <row r="241" spans="1:103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362">IF(C241=0,0,D241/C241*1000)</f>
        <v>0</v>
      </c>
      <c r="F241" s="6">
        <v>0</v>
      </c>
      <c r="G241" s="5">
        <v>0</v>
      </c>
      <c r="H241" s="16">
        <f t="shared" si="330"/>
        <v>0</v>
      </c>
      <c r="I241" s="6">
        <v>0</v>
      </c>
      <c r="J241" s="5">
        <v>0</v>
      </c>
      <c r="K241" s="16">
        <f t="shared" si="331"/>
        <v>0</v>
      </c>
      <c r="L241" s="6">
        <v>0</v>
      </c>
      <c r="M241" s="5">
        <v>0</v>
      </c>
      <c r="N241" s="16">
        <f t="shared" si="332"/>
        <v>0</v>
      </c>
      <c r="O241" s="74">
        <v>0.67700000000000005</v>
      </c>
      <c r="P241" s="5">
        <v>23.873999999999999</v>
      </c>
      <c r="Q241" s="16">
        <f t="shared" si="333"/>
        <v>35264.401772525845</v>
      </c>
      <c r="R241" s="6">
        <v>0</v>
      </c>
      <c r="S241" s="5">
        <v>0</v>
      </c>
      <c r="T241" s="16">
        <f t="shared" si="334"/>
        <v>0</v>
      </c>
      <c r="U241" s="6">
        <v>0</v>
      </c>
      <c r="V241" s="5">
        <v>0</v>
      </c>
      <c r="W241" s="16">
        <f t="shared" si="335"/>
        <v>0</v>
      </c>
      <c r="X241" s="6">
        <v>0</v>
      </c>
      <c r="Y241" s="5">
        <v>0</v>
      </c>
      <c r="Z241" s="16">
        <f t="shared" si="336"/>
        <v>0</v>
      </c>
      <c r="AA241" s="6">
        <v>0</v>
      </c>
      <c r="AB241" s="5">
        <v>0</v>
      </c>
      <c r="AC241" s="16">
        <f t="shared" si="337"/>
        <v>0</v>
      </c>
      <c r="AD241" s="6">
        <v>0</v>
      </c>
      <c r="AE241" s="5">
        <v>0</v>
      </c>
      <c r="AF241" s="16">
        <f t="shared" si="338"/>
        <v>0</v>
      </c>
      <c r="AG241" s="6">
        <v>0</v>
      </c>
      <c r="AH241" s="5">
        <v>0</v>
      </c>
      <c r="AI241" s="16">
        <f t="shared" si="339"/>
        <v>0</v>
      </c>
      <c r="AJ241" s="6">
        <v>0</v>
      </c>
      <c r="AK241" s="5">
        <v>0</v>
      </c>
      <c r="AL241" s="16">
        <f t="shared" si="340"/>
        <v>0</v>
      </c>
      <c r="AM241" s="6">
        <v>0</v>
      </c>
      <c r="AN241" s="5">
        <v>0</v>
      </c>
      <c r="AO241" s="16">
        <f t="shared" si="341"/>
        <v>0</v>
      </c>
      <c r="AP241" s="6">
        <v>0</v>
      </c>
      <c r="AQ241" s="5">
        <v>0</v>
      </c>
      <c r="AR241" s="16">
        <f t="shared" si="342"/>
        <v>0</v>
      </c>
      <c r="AS241" s="6">
        <v>0</v>
      </c>
      <c r="AT241" s="5">
        <v>0</v>
      </c>
      <c r="AU241" s="16">
        <f t="shared" si="343"/>
        <v>0</v>
      </c>
      <c r="AV241" s="6">
        <v>0</v>
      </c>
      <c r="AW241" s="5">
        <v>0</v>
      </c>
      <c r="AX241" s="16">
        <f t="shared" si="344"/>
        <v>0</v>
      </c>
      <c r="AY241" s="74">
        <v>18.350000000000001</v>
      </c>
      <c r="AZ241" s="5">
        <v>239.86099999999999</v>
      </c>
      <c r="BA241" s="16">
        <f t="shared" si="345"/>
        <v>13071.444141689371</v>
      </c>
      <c r="BB241" s="6">
        <v>0</v>
      </c>
      <c r="BC241" s="5">
        <v>0</v>
      </c>
      <c r="BD241" s="16">
        <f t="shared" si="346"/>
        <v>0</v>
      </c>
      <c r="BE241" s="6">
        <v>0</v>
      </c>
      <c r="BF241" s="5">
        <v>0</v>
      </c>
      <c r="BG241" s="16">
        <f t="shared" si="347"/>
        <v>0</v>
      </c>
      <c r="BH241" s="6">
        <v>0</v>
      </c>
      <c r="BI241" s="5">
        <v>0</v>
      </c>
      <c r="BJ241" s="16">
        <f t="shared" si="348"/>
        <v>0</v>
      </c>
      <c r="BK241" s="74">
        <v>4</v>
      </c>
      <c r="BL241" s="5">
        <v>17.7</v>
      </c>
      <c r="BM241" s="16">
        <f t="shared" si="349"/>
        <v>4425</v>
      </c>
      <c r="BN241" s="74">
        <v>0.42499999999999999</v>
      </c>
      <c r="BO241" s="5">
        <v>6.0369999999999999</v>
      </c>
      <c r="BP241" s="16">
        <f t="shared" si="350"/>
        <v>14204.705882352942</v>
      </c>
      <c r="BQ241" s="6">
        <v>0</v>
      </c>
      <c r="BR241" s="5">
        <v>0</v>
      </c>
      <c r="BS241" s="16">
        <f t="shared" si="351"/>
        <v>0</v>
      </c>
      <c r="BT241" s="6">
        <v>0</v>
      </c>
      <c r="BU241" s="5">
        <v>0</v>
      </c>
      <c r="BV241" s="16">
        <f t="shared" si="352"/>
        <v>0</v>
      </c>
      <c r="BW241" s="6">
        <v>0</v>
      </c>
      <c r="BX241" s="5">
        <v>0</v>
      </c>
      <c r="BY241" s="16">
        <f t="shared" si="353"/>
        <v>0</v>
      </c>
      <c r="BZ241" s="6">
        <v>0</v>
      </c>
      <c r="CA241" s="5">
        <v>0</v>
      </c>
      <c r="CB241" s="16">
        <f t="shared" si="354"/>
        <v>0</v>
      </c>
      <c r="CC241" s="6">
        <v>0</v>
      </c>
      <c r="CD241" s="5">
        <v>0</v>
      </c>
      <c r="CE241" s="16">
        <f t="shared" si="355"/>
        <v>0</v>
      </c>
      <c r="CF241" s="6">
        <v>0</v>
      </c>
      <c r="CG241" s="5">
        <v>0</v>
      </c>
      <c r="CH241" s="16">
        <f t="shared" si="356"/>
        <v>0</v>
      </c>
      <c r="CI241" s="6">
        <v>0</v>
      </c>
      <c r="CJ241" s="5">
        <v>0</v>
      </c>
      <c r="CK241" s="16">
        <f t="shared" si="357"/>
        <v>0</v>
      </c>
      <c r="CL241" s="6">
        <v>0</v>
      </c>
      <c r="CM241" s="5">
        <v>0</v>
      </c>
      <c r="CN241" s="16">
        <f t="shared" si="358"/>
        <v>0</v>
      </c>
      <c r="CO241" s="6">
        <v>0</v>
      </c>
      <c r="CP241" s="5">
        <v>0</v>
      </c>
      <c r="CQ241" s="16">
        <f t="shared" si="359"/>
        <v>0</v>
      </c>
      <c r="CR241" s="6">
        <v>0</v>
      </c>
      <c r="CS241" s="5">
        <v>0</v>
      </c>
      <c r="CT241" s="16">
        <f t="shared" si="360"/>
        <v>0</v>
      </c>
      <c r="CU241" s="6">
        <v>0</v>
      </c>
      <c r="CV241" s="5">
        <v>0</v>
      </c>
      <c r="CW241" s="16">
        <f t="shared" si="361"/>
        <v>0</v>
      </c>
      <c r="CX241" s="6">
        <f t="shared" ref="CX241:CX252" si="363">SUMIF($C$5:$CW$5,"Ton",C241:CW241)</f>
        <v>23.452000000000002</v>
      </c>
      <c r="CY241" s="16">
        <f t="shared" ref="CY241:CY252" si="364">SUMIF($C$5:$CW$5,"F*",C241:CW241)</f>
        <v>287.47199999999998</v>
      </c>
    </row>
    <row r="242" spans="1:103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362"/>
        <v>0</v>
      </c>
      <c r="F242" s="6">
        <v>0</v>
      </c>
      <c r="G242" s="5">
        <v>0</v>
      </c>
      <c r="H242" s="16">
        <f t="shared" si="330"/>
        <v>0</v>
      </c>
      <c r="I242" s="6">
        <v>0</v>
      </c>
      <c r="J242" s="5">
        <v>0</v>
      </c>
      <c r="K242" s="16">
        <f t="shared" si="331"/>
        <v>0</v>
      </c>
      <c r="L242" s="6">
        <v>0</v>
      </c>
      <c r="M242" s="5">
        <v>0</v>
      </c>
      <c r="N242" s="16">
        <f t="shared" si="332"/>
        <v>0</v>
      </c>
      <c r="O242" s="74">
        <v>1.429</v>
      </c>
      <c r="P242" s="5">
        <v>29.882000000000001</v>
      </c>
      <c r="Q242" s="16">
        <f t="shared" si="333"/>
        <v>20911.126662001399</v>
      </c>
      <c r="R242" s="6">
        <v>0</v>
      </c>
      <c r="S242" s="5">
        <v>0</v>
      </c>
      <c r="T242" s="16">
        <f t="shared" si="334"/>
        <v>0</v>
      </c>
      <c r="U242" s="6">
        <v>0</v>
      </c>
      <c r="V242" s="5">
        <v>0</v>
      </c>
      <c r="W242" s="16">
        <f t="shared" si="335"/>
        <v>0</v>
      </c>
      <c r="X242" s="6">
        <v>0</v>
      </c>
      <c r="Y242" s="5">
        <v>0</v>
      </c>
      <c r="Z242" s="16">
        <f t="shared" si="336"/>
        <v>0</v>
      </c>
      <c r="AA242" s="74">
        <v>0.20399999999999999</v>
      </c>
      <c r="AB242" s="5">
        <v>14.351000000000001</v>
      </c>
      <c r="AC242" s="16">
        <f t="shared" si="337"/>
        <v>70348.03921568628</v>
      </c>
      <c r="AD242" s="6">
        <v>0</v>
      </c>
      <c r="AE242" s="5">
        <v>0</v>
      </c>
      <c r="AF242" s="16">
        <f t="shared" si="338"/>
        <v>0</v>
      </c>
      <c r="AG242" s="6">
        <v>0</v>
      </c>
      <c r="AH242" s="5">
        <v>0</v>
      </c>
      <c r="AI242" s="16">
        <f t="shared" si="339"/>
        <v>0</v>
      </c>
      <c r="AJ242" s="6">
        <v>0</v>
      </c>
      <c r="AK242" s="5">
        <v>0</v>
      </c>
      <c r="AL242" s="16">
        <f t="shared" si="340"/>
        <v>0</v>
      </c>
      <c r="AM242" s="6">
        <v>0</v>
      </c>
      <c r="AN242" s="5">
        <v>0</v>
      </c>
      <c r="AO242" s="16">
        <f t="shared" si="341"/>
        <v>0</v>
      </c>
      <c r="AP242" s="6">
        <v>0</v>
      </c>
      <c r="AQ242" s="5">
        <v>0</v>
      </c>
      <c r="AR242" s="16">
        <f t="shared" si="342"/>
        <v>0</v>
      </c>
      <c r="AS242" s="6">
        <v>0</v>
      </c>
      <c r="AT242" s="5">
        <v>0</v>
      </c>
      <c r="AU242" s="16">
        <f t="shared" si="343"/>
        <v>0</v>
      </c>
      <c r="AV242" s="6">
        <v>0</v>
      </c>
      <c r="AW242" s="5">
        <v>0</v>
      </c>
      <c r="AX242" s="16">
        <f t="shared" si="344"/>
        <v>0</v>
      </c>
      <c r="AY242" s="74">
        <v>2.665</v>
      </c>
      <c r="AZ242" s="5">
        <v>270.34300000000002</v>
      </c>
      <c r="BA242" s="16">
        <f t="shared" si="345"/>
        <v>101442.02626641652</v>
      </c>
      <c r="BB242" s="6">
        <v>0</v>
      </c>
      <c r="BC242" s="5">
        <v>0</v>
      </c>
      <c r="BD242" s="16">
        <f t="shared" si="346"/>
        <v>0</v>
      </c>
      <c r="BE242" s="6">
        <v>0</v>
      </c>
      <c r="BF242" s="5">
        <v>0</v>
      </c>
      <c r="BG242" s="16">
        <f t="shared" si="347"/>
        <v>0</v>
      </c>
      <c r="BH242" s="6">
        <v>0</v>
      </c>
      <c r="BI242" s="5">
        <v>0</v>
      </c>
      <c r="BJ242" s="16">
        <f t="shared" si="348"/>
        <v>0</v>
      </c>
      <c r="BK242" s="74">
        <v>0.05</v>
      </c>
      <c r="BL242" s="5">
        <v>1.56</v>
      </c>
      <c r="BM242" s="16">
        <f t="shared" si="349"/>
        <v>31200</v>
      </c>
      <c r="BN242" s="74">
        <v>0.105</v>
      </c>
      <c r="BO242" s="5">
        <v>0.57799999999999996</v>
      </c>
      <c r="BP242" s="16">
        <f t="shared" si="350"/>
        <v>5504.7619047619046</v>
      </c>
      <c r="BQ242" s="6">
        <v>0</v>
      </c>
      <c r="BR242" s="5">
        <v>0</v>
      </c>
      <c r="BS242" s="16">
        <f t="shared" si="351"/>
        <v>0</v>
      </c>
      <c r="BT242" s="6">
        <v>0</v>
      </c>
      <c r="BU242" s="5">
        <v>0</v>
      </c>
      <c r="BV242" s="16">
        <f t="shared" si="352"/>
        <v>0</v>
      </c>
      <c r="BW242" s="6">
        <v>0</v>
      </c>
      <c r="BX242" s="5">
        <v>0</v>
      </c>
      <c r="BY242" s="16">
        <f t="shared" si="353"/>
        <v>0</v>
      </c>
      <c r="BZ242" s="6">
        <v>0</v>
      </c>
      <c r="CA242" s="5">
        <v>0</v>
      </c>
      <c r="CB242" s="16">
        <f t="shared" si="354"/>
        <v>0</v>
      </c>
      <c r="CC242" s="6">
        <v>0</v>
      </c>
      <c r="CD242" s="5">
        <v>0</v>
      </c>
      <c r="CE242" s="16">
        <f t="shared" si="355"/>
        <v>0</v>
      </c>
      <c r="CF242" s="6">
        <v>0</v>
      </c>
      <c r="CG242" s="5">
        <v>0</v>
      </c>
      <c r="CH242" s="16">
        <f t="shared" si="356"/>
        <v>0</v>
      </c>
      <c r="CI242" s="6">
        <v>0</v>
      </c>
      <c r="CJ242" s="5">
        <v>0</v>
      </c>
      <c r="CK242" s="16">
        <f t="shared" si="357"/>
        <v>0</v>
      </c>
      <c r="CL242" s="6">
        <v>0</v>
      </c>
      <c r="CM242" s="5">
        <v>0</v>
      </c>
      <c r="CN242" s="16">
        <f t="shared" si="358"/>
        <v>0</v>
      </c>
      <c r="CO242" s="6">
        <v>0</v>
      </c>
      <c r="CP242" s="5">
        <v>0</v>
      </c>
      <c r="CQ242" s="16">
        <f t="shared" si="359"/>
        <v>0</v>
      </c>
      <c r="CR242" s="6">
        <v>0</v>
      </c>
      <c r="CS242" s="5">
        <v>0</v>
      </c>
      <c r="CT242" s="16">
        <f t="shared" si="360"/>
        <v>0</v>
      </c>
      <c r="CU242" s="6">
        <v>0</v>
      </c>
      <c r="CV242" s="5">
        <v>0</v>
      </c>
      <c r="CW242" s="16">
        <f t="shared" si="361"/>
        <v>0</v>
      </c>
      <c r="CX242" s="6">
        <f t="shared" si="363"/>
        <v>4.4530000000000003</v>
      </c>
      <c r="CY242" s="16">
        <f t="shared" si="364"/>
        <v>316.714</v>
      </c>
    </row>
    <row r="243" spans="1:103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330"/>
        <v>0</v>
      </c>
      <c r="I243" s="6">
        <v>0</v>
      </c>
      <c r="J243" s="5">
        <v>0</v>
      </c>
      <c r="K243" s="16">
        <f t="shared" si="331"/>
        <v>0</v>
      </c>
      <c r="L243" s="6">
        <v>0</v>
      </c>
      <c r="M243" s="5">
        <v>0</v>
      </c>
      <c r="N243" s="16">
        <f t="shared" si="332"/>
        <v>0</v>
      </c>
      <c r="O243" s="74">
        <v>0.54</v>
      </c>
      <c r="P243" s="5">
        <v>20.192</v>
      </c>
      <c r="Q243" s="16">
        <f t="shared" si="333"/>
        <v>37392.592592592591</v>
      </c>
      <c r="R243" s="6">
        <v>0</v>
      </c>
      <c r="S243" s="5">
        <v>0</v>
      </c>
      <c r="T243" s="16">
        <f t="shared" si="334"/>
        <v>0</v>
      </c>
      <c r="U243" s="6">
        <v>0</v>
      </c>
      <c r="V243" s="5">
        <v>0</v>
      </c>
      <c r="W243" s="16">
        <f t="shared" si="335"/>
        <v>0</v>
      </c>
      <c r="X243" s="6">
        <v>0</v>
      </c>
      <c r="Y243" s="5">
        <v>0</v>
      </c>
      <c r="Z243" s="16">
        <f t="shared" si="336"/>
        <v>0</v>
      </c>
      <c r="AA243" s="74">
        <v>5.0000000000000001E-3</v>
      </c>
      <c r="AB243" s="5">
        <v>0.39300000000000002</v>
      </c>
      <c r="AC243" s="16">
        <f t="shared" si="337"/>
        <v>78600.000000000015</v>
      </c>
      <c r="AD243" s="6">
        <v>0</v>
      </c>
      <c r="AE243" s="5">
        <v>0</v>
      </c>
      <c r="AF243" s="16">
        <f t="shared" si="338"/>
        <v>0</v>
      </c>
      <c r="AG243" s="6">
        <v>0</v>
      </c>
      <c r="AH243" s="5">
        <v>0</v>
      </c>
      <c r="AI243" s="16">
        <f t="shared" si="339"/>
        <v>0</v>
      </c>
      <c r="AJ243" s="6">
        <v>0</v>
      </c>
      <c r="AK243" s="5">
        <v>0</v>
      </c>
      <c r="AL243" s="16">
        <f t="shared" si="340"/>
        <v>0</v>
      </c>
      <c r="AM243" s="6">
        <v>0</v>
      </c>
      <c r="AN243" s="5">
        <v>0</v>
      </c>
      <c r="AO243" s="16">
        <f t="shared" si="341"/>
        <v>0</v>
      </c>
      <c r="AP243" s="6">
        <v>0</v>
      </c>
      <c r="AQ243" s="5">
        <v>0</v>
      </c>
      <c r="AR243" s="16">
        <f t="shared" si="342"/>
        <v>0</v>
      </c>
      <c r="AS243" s="6">
        <v>0</v>
      </c>
      <c r="AT243" s="5">
        <v>0</v>
      </c>
      <c r="AU243" s="16">
        <f t="shared" si="343"/>
        <v>0</v>
      </c>
      <c r="AV243" s="6">
        <v>0</v>
      </c>
      <c r="AW243" s="5">
        <v>0</v>
      </c>
      <c r="AX243" s="16">
        <f t="shared" si="344"/>
        <v>0</v>
      </c>
      <c r="AY243" s="74">
        <v>1.5</v>
      </c>
      <c r="AZ243" s="5">
        <v>292.02199999999999</v>
      </c>
      <c r="BA243" s="16">
        <f t="shared" si="345"/>
        <v>194681.33333333331</v>
      </c>
      <c r="BB243" s="6">
        <v>0</v>
      </c>
      <c r="BC243" s="5">
        <v>0</v>
      </c>
      <c r="BD243" s="16">
        <f t="shared" si="346"/>
        <v>0</v>
      </c>
      <c r="BE243" s="6">
        <v>0</v>
      </c>
      <c r="BF243" s="5">
        <v>0</v>
      </c>
      <c r="BG243" s="16">
        <f t="shared" si="347"/>
        <v>0</v>
      </c>
      <c r="BH243" s="6">
        <v>0</v>
      </c>
      <c r="BI243" s="5">
        <v>0</v>
      </c>
      <c r="BJ243" s="16">
        <f t="shared" si="348"/>
        <v>0</v>
      </c>
      <c r="BK243" s="6">
        <v>0</v>
      </c>
      <c r="BL243" s="5">
        <v>0</v>
      </c>
      <c r="BM243" s="16">
        <f t="shared" si="349"/>
        <v>0</v>
      </c>
      <c r="BN243" s="74">
        <v>0.06</v>
      </c>
      <c r="BO243" s="5">
        <v>0.33</v>
      </c>
      <c r="BP243" s="16">
        <f t="shared" si="350"/>
        <v>5500.0000000000009</v>
      </c>
      <c r="BQ243" s="6">
        <v>0</v>
      </c>
      <c r="BR243" s="5">
        <v>0</v>
      </c>
      <c r="BS243" s="16">
        <f t="shared" si="351"/>
        <v>0</v>
      </c>
      <c r="BT243" s="6">
        <v>0</v>
      </c>
      <c r="BU243" s="5">
        <v>0</v>
      </c>
      <c r="BV243" s="16">
        <f t="shared" si="352"/>
        <v>0</v>
      </c>
      <c r="BW243" s="6">
        <v>0</v>
      </c>
      <c r="BX243" s="5">
        <v>0</v>
      </c>
      <c r="BY243" s="16">
        <f t="shared" si="353"/>
        <v>0</v>
      </c>
      <c r="BZ243" s="6">
        <v>0</v>
      </c>
      <c r="CA243" s="5">
        <v>0</v>
      </c>
      <c r="CB243" s="16">
        <f t="shared" si="354"/>
        <v>0</v>
      </c>
      <c r="CC243" s="6">
        <v>0</v>
      </c>
      <c r="CD243" s="5">
        <v>0</v>
      </c>
      <c r="CE243" s="16">
        <f t="shared" si="355"/>
        <v>0</v>
      </c>
      <c r="CF243" s="6">
        <v>0</v>
      </c>
      <c r="CG243" s="5">
        <v>0</v>
      </c>
      <c r="CH243" s="16">
        <f t="shared" si="356"/>
        <v>0</v>
      </c>
      <c r="CI243" s="6">
        <v>0</v>
      </c>
      <c r="CJ243" s="5">
        <v>0</v>
      </c>
      <c r="CK243" s="16">
        <f t="shared" si="357"/>
        <v>0</v>
      </c>
      <c r="CL243" s="6">
        <v>0</v>
      </c>
      <c r="CM243" s="5">
        <v>0</v>
      </c>
      <c r="CN243" s="16">
        <f t="shared" si="358"/>
        <v>0</v>
      </c>
      <c r="CO243" s="6">
        <v>0</v>
      </c>
      <c r="CP243" s="5">
        <v>0</v>
      </c>
      <c r="CQ243" s="16">
        <f t="shared" si="359"/>
        <v>0</v>
      </c>
      <c r="CR243" s="6">
        <v>0</v>
      </c>
      <c r="CS243" s="5">
        <v>0</v>
      </c>
      <c r="CT243" s="16">
        <f t="shared" si="360"/>
        <v>0</v>
      </c>
      <c r="CU243" s="6">
        <v>0</v>
      </c>
      <c r="CV243" s="5">
        <v>0</v>
      </c>
      <c r="CW243" s="16">
        <f t="shared" si="361"/>
        <v>0</v>
      </c>
      <c r="CX243" s="6">
        <f t="shared" si="363"/>
        <v>2.105</v>
      </c>
      <c r="CY243" s="16">
        <f t="shared" si="364"/>
        <v>312.93699999999995</v>
      </c>
    </row>
    <row r="244" spans="1:103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365">IF(C244=0,0,D244/C244*1000)</f>
        <v>0</v>
      </c>
      <c r="F244" s="6">
        <v>0</v>
      </c>
      <c r="G244" s="5">
        <v>0</v>
      </c>
      <c r="H244" s="16">
        <f t="shared" si="330"/>
        <v>0</v>
      </c>
      <c r="I244" s="6">
        <v>0</v>
      </c>
      <c r="J244" s="5">
        <v>0</v>
      </c>
      <c r="K244" s="16">
        <f t="shared" si="331"/>
        <v>0</v>
      </c>
      <c r="L244" s="6">
        <v>0</v>
      </c>
      <c r="M244" s="5">
        <v>0</v>
      </c>
      <c r="N244" s="16">
        <f t="shared" si="332"/>
        <v>0</v>
      </c>
      <c r="O244" s="74">
        <v>1.105</v>
      </c>
      <c r="P244" s="5">
        <v>32.808999999999997</v>
      </c>
      <c r="Q244" s="16">
        <f t="shared" si="333"/>
        <v>29691.402714932123</v>
      </c>
      <c r="R244" s="6">
        <v>0</v>
      </c>
      <c r="S244" s="5">
        <v>0</v>
      </c>
      <c r="T244" s="16">
        <f t="shared" si="334"/>
        <v>0</v>
      </c>
      <c r="U244" s="6">
        <v>0</v>
      </c>
      <c r="V244" s="5">
        <v>0</v>
      </c>
      <c r="W244" s="16">
        <f t="shared" si="335"/>
        <v>0</v>
      </c>
      <c r="X244" s="6">
        <v>0</v>
      </c>
      <c r="Y244" s="5">
        <v>0</v>
      </c>
      <c r="Z244" s="16">
        <f t="shared" si="336"/>
        <v>0</v>
      </c>
      <c r="AA244" s="6">
        <v>0</v>
      </c>
      <c r="AB244" s="5">
        <v>0</v>
      </c>
      <c r="AC244" s="16">
        <f t="shared" si="337"/>
        <v>0</v>
      </c>
      <c r="AD244" s="6">
        <v>0</v>
      </c>
      <c r="AE244" s="5">
        <v>0</v>
      </c>
      <c r="AF244" s="16">
        <f t="shared" si="338"/>
        <v>0</v>
      </c>
      <c r="AG244" s="6">
        <v>0</v>
      </c>
      <c r="AH244" s="5">
        <v>0</v>
      </c>
      <c r="AI244" s="16">
        <f t="shared" si="339"/>
        <v>0</v>
      </c>
      <c r="AJ244" s="6">
        <v>0</v>
      </c>
      <c r="AK244" s="5">
        <v>0</v>
      </c>
      <c r="AL244" s="16">
        <f t="shared" si="340"/>
        <v>0</v>
      </c>
      <c r="AM244" s="6">
        <v>0</v>
      </c>
      <c r="AN244" s="5">
        <v>0</v>
      </c>
      <c r="AO244" s="16">
        <f t="shared" si="341"/>
        <v>0</v>
      </c>
      <c r="AP244" s="6">
        <v>0</v>
      </c>
      <c r="AQ244" s="5">
        <v>0</v>
      </c>
      <c r="AR244" s="16">
        <f t="shared" si="342"/>
        <v>0</v>
      </c>
      <c r="AS244" s="6">
        <v>0</v>
      </c>
      <c r="AT244" s="5">
        <v>0</v>
      </c>
      <c r="AU244" s="16">
        <f t="shared" si="343"/>
        <v>0</v>
      </c>
      <c r="AV244" s="6">
        <v>0</v>
      </c>
      <c r="AW244" s="5">
        <v>0</v>
      </c>
      <c r="AX244" s="16">
        <f t="shared" si="344"/>
        <v>0</v>
      </c>
      <c r="AY244" s="74">
        <v>27.15</v>
      </c>
      <c r="AZ244" s="5">
        <v>245.571</v>
      </c>
      <c r="BA244" s="16">
        <f t="shared" si="345"/>
        <v>9044.9723756906096</v>
      </c>
      <c r="BB244" s="6">
        <v>0</v>
      </c>
      <c r="BC244" s="5">
        <v>0</v>
      </c>
      <c r="BD244" s="16">
        <f t="shared" si="346"/>
        <v>0</v>
      </c>
      <c r="BE244" s="6">
        <v>0</v>
      </c>
      <c r="BF244" s="5">
        <v>0</v>
      </c>
      <c r="BG244" s="16">
        <f t="shared" si="347"/>
        <v>0</v>
      </c>
      <c r="BH244" s="6">
        <v>0</v>
      </c>
      <c r="BI244" s="5">
        <v>0</v>
      </c>
      <c r="BJ244" s="16">
        <f t="shared" si="348"/>
        <v>0</v>
      </c>
      <c r="BK244" s="6">
        <v>0</v>
      </c>
      <c r="BL244" s="5">
        <v>0</v>
      </c>
      <c r="BM244" s="16">
        <f t="shared" si="349"/>
        <v>0</v>
      </c>
      <c r="BN244" s="74">
        <v>0.06</v>
      </c>
      <c r="BO244" s="5">
        <v>0.222</v>
      </c>
      <c r="BP244" s="16">
        <f t="shared" si="350"/>
        <v>3700</v>
      </c>
      <c r="BQ244" s="6">
        <v>0</v>
      </c>
      <c r="BR244" s="5">
        <v>0</v>
      </c>
      <c r="BS244" s="16">
        <f t="shared" si="351"/>
        <v>0</v>
      </c>
      <c r="BT244" s="6">
        <v>0</v>
      </c>
      <c r="BU244" s="5">
        <v>0</v>
      </c>
      <c r="BV244" s="16">
        <f t="shared" si="352"/>
        <v>0</v>
      </c>
      <c r="BW244" s="6">
        <v>0</v>
      </c>
      <c r="BX244" s="5">
        <v>0</v>
      </c>
      <c r="BY244" s="16">
        <f t="shared" si="353"/>
        <v>0</v>
      </c>
      <c r="BZ244" s="6">
        <v>0</v>
      </c>
      <c r="CA244" s="5">
        <v>0</v>
      </c>
      <c r="CB244" s="16">
        <f t="shared" si="354"/>
        <v>0</v>
      </c>
      <c r="CC244" s="6">
        <v>0</v>
      </c>
      <c r="CD244" s="5">
        <v>0</v>
      </c>
      <c r="CE244" s="16">
        <f t="shared" si="355"/>
        <v>0</v>
      </c>
      <c r="CF244" s="6">
        <v>0</v>
      </c>
      <c r="CG244" s="5">
        <v>0</v>
      </c>
      <c r="CH244" s="16">
        <f t="shared" si="356"/>
        <v>0</v>
      </c>
      <c r="CI244" s="6">
        <v>0</v>
      </c>
      <c r="CJ244" s="5">
        <v>0</v>
      </c>
      <c r="CK244" s="16">
        <f t="shared" si="357"/>
        <v>0</v>
      </c>
      <c r="CL244" s="6">
        <v>0</v>
      </c>
      <c r="CM244" s="5">
        <v>0</v>
      </c>
      <c r="CN244" s="16">
        <f t="shared" si="358"/>
        <v>0</v>
      </c>
      <c r="CO244" s="6">
        <v>0</v>
      </c>
      <c r="CP244" s="5">
        <v>0</v>
      </c>
      <c r="CQ244" s="16">
        <f t="shared" si="359"/>
        <v>0</v>
      </c>
      <c r="CR244" s="6">
        <v>0</v>
      </c>
      <c r="CS244" s="5">
        <v>0</v>
      </c>
      <c r="CT244" s="16">
        <f t="shared" si="360"/>
        <v>0</v>
      </c>
      <c r="CU244" s="6">
        <v>0</v>
      </c>
      <c r="CV244" s="5">
        <v>0</v>
      </c>
      <c r="CW244" s="16">
        <f t="shared" si="361"/>
        <v>0</v>
      </c>
      <c r="CX244" s="6">
        <f t="shared" si="363"/>
        <v>28.314999999999998</v>
      </c>
      <c r="CY244" s="16">
        <f t="shared" si="364"/>
        <v>278.60199999999998</v>
      </c>
    </row>
    <row r="245" spans="1:103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365"/>
        <v>0</v>
      </c>
      <c r="F245" s="6">
        <v>0</v>
      </c>
      <c r="G245" s="5">
        <v>0</v>
      </c>
      <c r="H245" s="16">
        <f t="shared" si="330"/>
        <v>0</v>
      </c>
      <c r="I245" s="6">
        <v>0</v>
      </c>
      <c r="J245" s="5">
        <v>0</v>
      </c>
      <c r="K245" s="16">
        <f t="shared" si="331"/>
        <v>0</v>
      </c>
      <c r="L245" s="6">
        <v>0</v>
      </c>
      <c r="M245" s="5">
        <v>0</v>
      </c>
      <c r="N245" s="16">
        <f t="shared" si="332"/>
        <v>0</v>
      </c>
      <c r="O245" s="74">
        <v>4.0246899999999997</v>
      </c>
      <c r="P245" s="5">
        <v>107.395</v>
      </c>
      <c r="Q245" s="16">
        <f t="shared" si="333"/>
        <v>26684.042746149393</v>
      </c>
      <c r="R245" s="6">
        <v>0</v>
      </c>
      <c r="S245" s="5">
        <v>0</v>
      </c>
      <c r="T245" s="16">
        <f t="shared" si="334"/>
        <v>0</v>
      </c>
      <c r="U245" s="6">
        <v>0</v>
      </c>
      <c r="V245" s="5">
        <v>0</v>
      </c>
      <c r="W245" s="16">
        <f t="shared" si="335"/>
        <v>0</v>
      </c>
      <c r="X245" s="6">
        <v>0</v>
      </c>
      <c r="Y245" s="5">
        <v>0</v>
      </c>
      <c r="Z245" s="16">
        <f t="shared" si="336"/>
        <v>0</v>
      </c>
      <c r="AA245" s="6">
        <v>0</v>
      </c>
      <c r="AB245" s="5">
        <v>0</v>
      </c>
      <c r="AC245" s="16">
        <f t="shared" si="337"/>
        <v>0</v>
      </c>
      <c r="AD245" s="6">
        <v>0</v>
      </c>
      <c r="AE245" s="5">
        <v>0</v>
      </c>
      <c r="AF245" s="16">
        <f t="shared" si="338"/>
        <v>0</v>
      </c>
      <c r="AG245" s="6">
        <v>0</v>
      </c>
      <c r="AH245" s="5">
        <v>0</v>
      </c>
      <c r="AI245" s="16">
        <f t="shared" si="339"/>
        <v>0</v>
      </c>
      <c r="AJ245" s="6">
        <v>0</v>
      </c>
      <c r="AK245" s="5">
        <v>0</v>
      </c>
      <c r="AL245" s="16">
        <f t="shared" si="340"/>
        <v>0</v>
      </c>
      <c r="AM245" s="6">
        <v>0</v>
      </c>
      <c r="AN245" s="5">
        <v>0</v>
      </c>
      <c r="AO245" s="16">
        <f t="shared" si="341"/>
        <v>0</v>
      </c>
      <c r="AP245" s="6">
        <v>0</v>
      </c>
      <c r="AQ245" s="5">
        <v>0</v>
      </c>
      <c r="AR245" s="16">
        <f t="shared" si="342"/>
        <v>0</v>
      </c>
      <c r="AS245" s="6">
        <v>0</v>
      </c>
      <c r="AT245" s="5">
        <v>0</v>
      </c>
      <c r="AU245" s="16">
        <f t="shared" si="343"/>
        <v>0</v>
      </c>
      <c r="AV245" s="6">
        <v>0</v>
      </c>
      <c r="AW245" s="5">
        <v>0</v>
      </c>
      <c r="AX245" s="16">
        <f t="shared" si="344"/>
        <v>0</v>
      </c>
      <c r="AY245" s="74">
        <v>1.5509999999999999</v>
      </c>
      <c r="AZ245" s="5">
        <v>229.41200000000001</v>
      </c>
      <c r="BA245" s="16">
        <f t="shared" si="345"/>
        <v>147912.31463571891</v>
      </c>
      <c r="BB245" s="6">
        <v>0</v>
      </c>
      <c r="BC245" s="5">
        <v>0</v>
      </c>
      <c r="BD245" s="16">
        <f t="shared" si="346"/>
        <v>0</v>
      </c>
      <c r="BE245" s="6">
        <v>0</v>
      </c>
      <c r="BF245" s="5">
        <v>0</v>
      </c>
      <c r="BG245" s="16">
        <f t="shared" si="347"/>
        <v>0</v>
      </c>
      <c r="BH245" s="6">
        <v>0</v>
      </c>
      <c r="BI245" s="5">
        <v>0</v>
      </c>
      <c r="BJ245" s="16">
        <f t="shared" si="348"/>
        <v>0</v>
      </c>
      <c r="BK245" s="74">
        <v>0.75</v>
      </c>
      <c r="BL245" s="5">
        <v>4.05</v>
      </c>
      <c r="BM245" s="16">
        <f t="shared" si="349"/>
        <v>5399.9999999999991</v>
      </c>
      <c r="BN245" s="6">
        <v>0</v>
      </c>
      <c r="BO245" s="5">
        <v>0</v>
      </c>
      <c r="BP245" s="16">
        <f t="shared" si="350"/>
        <v>0</v>
      </c>
      <c r="BQ245" s="6">
        <v>0</v>
      </c>
      <c r="BR245" s="5">
        <v>0</v>
      </c>
      <c r="BS245" s="16">
        <f t="shared" si="351"/>
        <v>0</v>
      </c>
      <c r="BT245" s="6">
        <v>0</v>
      </c>
      <c r="BU245" s="5">
        <v>0</v>
      </c>
      <c r="BV245" s="16">
        <f t="shared" si="352"/>
        <v>0</v>
      </c>
      <c r="BW245" s="6">
        <v>0</v>
      </c>
      <c r="BX245" s="5">
        <v>0</v>
      </c>
      <c r="BY245" s="16">
        <f t="shared" si="353"/>
        <v>0</v>
      </c>
      <c r="BZ245" s="6">
        <v>0</v>
      </c>
      <c r="CA245" s="5">
        <v>0</v>
      </c>
      <c r="CB245" s="16">
        <f t="shared" si="354"/>
        <v>0</v>
      </c>
      <c r="CC245" s="6">
        <v>0</v>
      </c>
      <c r="CD245" s="5">
        <v>0</v>
      </c>
      <c r="CE245" s="16">
        <f t="shared" si="355"/>
        <v>0</v>
      </c>
      <c r="CF245" s="6">
        <v>0</v>
      </c>
      <c r="CG245" s="5">
        <v>0</v>
      </c>
      <c r="CH245" s="16">
        <f t="shared" si="356"/>
        <v>0</v>
      </c>
      <c r="CI245" s="6">
        <v>0</v>
      </c>
      <c r="CJ245" s="5">
        <v>0</v>
      </c>
      <c r="CK245" s="16">
        <f t="shared" si="357"/>
        <v>0</v>
      </c>
      <c r="CL245" s="6">
        <v>0</v>
      </c>
      <c r="CM245" s="5">
        <v>0</v>
      </c>
      <c r="CN245" s="16">
        <f t="shared" si="358"/>
        <v>0</v>
      </c>
      <c r="CO245" s="6">
        <v>0</v>
      </c>
      <c r="CP245" s="5">
        <v>0</v>
      </c>
      <c r="CQ245" s="16">
        <f t="shared" si="359"/>
        <v>0</v>
      </c>
      <c r="CR245" s="6">
        <v>0</v>
      </c>
      <c r="CS245" s="5">
        <v>0</v>
      </c>
      <c r="CT245" s="16">
        <f t="shared" si="360"/>
        <v>0</v>
      </c>
      <c r="CU245" s="6">
        <v>0</v>
      </c>
      <c r="CV245" s="5">
        <v>0</v>
      </c>
      <c r="CW245" s="16">
        <f t="shared" si="361"/>
        <v>0</v>
      </c>
      <c r="CX245" s="6">
        <f t="shared" si="363"/>
        <v>6.3256899999999998</v>
      </c>
      <c r="CY245" s="16">
        <f t="shared" si="364"/>
        <v>340.85700000000003</v>
      </c>
    </row>
    <row r="246" spans="1:103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365"/>
        <v>0</v>
      </c>
      <c r="F246" s="6">
        <v>0</v>
      </c>
      <c r="G246" s="5">
        <v>0</v>
      </c>
      <c r="H246" s="16">
        <f t="shared" si="330"/>
        <v>0</v>
      </c>
      <c r="I246" s="6">
        <v>0</v>
      </c>
      <c r="J246" s="5">
        <v>0</v>
      </c>
      <c r="K246" s="16">
        <f t="shared" si="331"/>
        <v>0</v>
      </c>
      <c r="L246" s="6">
        <v>0</v>
      </c>
      <c r="M246" s="5">
        <v>0</v>
      </c>
      <c r="N246" s="16">
        <f t="shared" si="332"/>
        <v>0</v>
      </c>
      <c r="O246" s="74">
        <v>1.39</v>
      </c>
      <c r="P246" s="5">
        <v>31.181999999999999</v>
      </c>
      <c r="Q246" s="16">
        <f t="shared" si="333"/>
        <v>22433.093525179858</v>
      </c>
      <c r="R246" s="6">
        <v>0</v>
      </c>
      <c r="S246" s="5">
        <v>0</v>
      </c>
      <c r="T246" s="16">
        <f t="shared" si="334"/>
        <v>0</v>
      </c>
      <c r="U246" s="6">
        <v>0</v>
      </c>
      <c r="V246" s="5">
        <v>0</v>
      </c>
      <c r="W246" s="16">
        <f t="shared" si="335"/>
        <v>0</v>
      </c>
      <c r="X246" s="6">
        <v>0</v>
      </c>
      <c r="Y246" s="5">
        <v>0</v>
      </c>
      <c r="Z246" s="16">
        <f t="shared" si="336"/>
        <v>0</v>
      </c>
      <c r="AA246" s="74">
        <v>4.7999999999999996E-3</v>
      </c>
      <c r="AB246" s="5">
        <v>0.63900000000000001</v>
      </c>
      <c r="AC246" s="16">
        <f t="shared" si="337"/>
        <v>133125.00000000003</v>
      </c>
      <c r="AD246" s="6">
        <v>0</v>
      </c>
      <c r="AE246" s="5">
        <v>0</v>
      </c>
      <c r="AF246" s="16">
        <f t="shared" si="338"/>
        <v>0</v>
      </c>
      <c r="AG246" s="6">
        <v>0</v>
      </c>
      <c r="AH246" s="5">
        <v>0</v>
      </c>
      <c r="AI246" s="16">
        <f t="shared" si="339"/>
        <v>0</v>
      </c>
      <c r="AJ246" s="6">
        <v>0</v>
      </c>
      <c r="AK246" s="5">
        <v>0</v>
      </c>
      <c r="AL246" s="16">
        <f t="shared" si="340"/>
        <v>0</v>
      </c>
      <c r="AM246" s="6">
        <v>0</v>
      </c>
      <c r="AN246" s="5">
        <v>0</v>
      </c>
      <c r="AO246" s="16">
        <f t="shared" si="341"/>
        <v>0</v>
      </c>
      <c r="AP246" s="6">
        <v>0</v>
      </c>
      <c r="AQ246" s="5">
        <v>0</v>
      </c>
      <c r="AR246" s="16">
        <f t="shared" si="342"/>
        <v>0</v>
      </c>
      <c r="AS246" s="6">
        <v>0</v>
      </c>
      <c r="AT246" s="5">
        <v>0</v>
      </c>
      <c r="AU246" s="16">
        <f t="shared" si="343"/>
        <v>0</v>
      </c>
      <c r="AV246" s="6">
        <v>0</v>
      </c>
      <c r="AW246" s="5">
        <v>0</v>
      </c>
      <c r="AX246" s="16">
        <f t="shared" si="344"/>
        <v>0</v>
      </c>
      <c r="AY246" s="6">
        <v>0</v>
      </c>
      <c r="AZ246" s="5">
        <v>0</v>
      </c>
      <c r="BA246" s="16">
        <f t="shared" si="345"/>
        <v>0</v>
      </c>
      <c r="BB246" s="6">
        <v>0</v>
      </c>
      <c r="BC246" s="5">
        <v>0</v>
      </c>
      <c r="BD246" s="16">
        <f t="shared" si="346"/>
        <v>0</v>
      </c>
      <c r="BE246" s="6">
        <v>0</v>
      </c>
      <c r="BF246" s="5">
        <v>0</v>
      </c>
      <c r="BG246" s="16">
        <f t="shared" si="347"/>
        <v>0</v>
      </c>
      <c r="BH246" s="6">
        <v>0</v>
      </c>
      <c r="BI246" s="5">
        <v>0</v>
      </c>
      <c r="BJ246" s="16">
        <f t="shared" si="348"/>
        <v>0</v>
      </c>
      <c r="BK246" s="74">
        <v>5</v>
      </c>
      <c r="BL246" s="5">
        <v>63</v>
      </c>
      <c r="BM246" s="16">
        <f t="shared" si="349"/>
        <v>12600</v>
      </c>
      <c r="BN246" s="74">
        <v>0.13500000000000001</v>
      </c>
      <c r="BO246" s="5">
        <v>0.72499999999999998</v>
      </c>
      <c r="BP246" s="16">
        <f t="shared" si="350"/>
        <v>5370.3703703703704</v>
      </c>
      <c r="BQ246" s="6">
        <v>0</v>
      </c>
      <c r="BR246" s="5">
        <v>0</v>
      </c>
      <c r="BS246" s="16">
        <f t="shared" si="351"/>
        <v>0</v>
      </c>
      <c r="BT246" s="6">
        <v>0</v>
      </c>
      <c r="BU246" s="5">
        <v>0</v>
      </c>
      <c r="BV246" s="16">
        <f t="shared" si="352"/>
        <v>0</v>
      </c>
      <c r="BW246" s="6">
        <v>0</v>
      </c>
      <c r="BX246" s="5">
        <v>0</v>
      </c>
      <c r="BY246" s="16">
        <f t="shared" si="353"/>
        <v>0</v>
      </c>
      <c r="BZ246" s="6">
        <v>0</v>
      </c>
      <c r="CA246" s="5">
        <v>0</v>
      </c>
      <c r="CB246" s="16">
        <f t="shared" si="354"/>
        <v>0</v>
      </c>
      <c r="CC246" s="6">
        <v>0</v>
      </c>
      <c r="CD246" s="5">
        <v>0</v>
      </c>
      <c r="CE246" s="16">
        <f t="shared" si="355"/>
        <v>0</v>
      </c>
      <c r="CF246" s="6">
        <v>0</v>
      </c>
      <c r="CG246" s="5">
        <v>0</v>
      </c>
      <c r="CH246" s="16">
        <f t="shared" si="356"/>
        <v>0</v>
      </c>
      <c r="CI246" s="6">
        <v>0</v>
      </c>
      <c r="CJ246" s="5">
        <v>0</v>
      </c>
      <c r="CK246" s="16">
        <f t="shared" si="357"/>
        <v>0</v>
      </c>
      <c r="CL246" s="6">
        <v>0</v>
      </c>
      <c r="CM246" s="5">
        <v>0</v>
      </c>
      <c r="CN246" s="16">
        <f t="shared" si="358"/>
        <v>0</v>
      </c>
      <c r="CO246" s="6">
        <v>0</v>
      </c>
      <c r="CP246" s="5">
        <v>0</v>
      </c>
      <c r="CQ246" s="16">
        <f t="shared" si="359"/>
        <v>0</v>
      </c>
      <c r="CR246" s="6">
        <v>0</v>
      </c>
      <c r="CS246" s="5">
        <v>0</v>
      </c>
      <c r="CT246" s="16">
        <f t="shared" si="360"/>
        <v>0</v>
      </c>
      <c r="CU246" s="6">
        <v>0</v>
      </c>
      <c r="CV246" s="5">
        <v>0</v>
      </c>
      <c r="CW246" s="16">
        <f t="shared" si="361"/>
        <v>0</v>
      </c>
      <c r="CX246" s="6">
        <f t="shared" si="363"/>
        <v>6.5297999999999998</v>
      </c>
      <c r="CY246" s="16">
        <f t="shared" si="364"/>
        <v>95.545999999999992</v>
      </c>
    </row>
    <row r="247" spans="1:103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365"/>
        <v>0</v>
      </c>
      <c r="F247" s="6">
        <v>0</v>
      </c>
      <c r="G247" s="5">
        <v>0</v>
      </c>
      <c r="H247" s="16">
        <f t="shared" si="330"/>
        <v>0</v>
      </c>
      <c r="I247" s="6">
        <v>0</v>
      </c>
      <c r="J247" s="5">
        <v>0</v>
      </c>
      <c r="K247" s="16">
        <f t="shared" si="331"/>
        <v>0</v>
      </c>
      <c r="L247" s="6">
        <v>0</v>
      </c>
      <c r="M247" s="5">
        <v>0</v>
      </c>
      <c r="N247" s="16">
        <f t="shared" si="332"/>
        <v>0</v>
      </c>
      <c r="O247" s="74">
        <v>2.17</v>
      </c>
      <c r="P247" s="5">
        <v>51.487000000000002</v>
      </c>
      <c r="Q247" s="16">
        <f t="shared" si="333"/>
        <v>23726.728110599081</v>
      </c>
      <c r="R247" s="6">
        <v>0</v>
      </c>
      <c r="S247" s="5">
        <v>0</v>
      </c>
      <c r="T247" s="16">
        <f t="shared" si="334"/>
        <v>0</v>
      </c>
      <c r="U247" s="6">
        <v>0</v>
      </c>
      <c r="V247" s="5">
        <v>0</v>
      </c>
      <c r="W247" s="16">
        <f t="shared" si="335"/>
        <v>0</v>
      </c>
      <c r="X247" s="6">
        <v>0</v>
      </c>
      <c r="Y247" s="5">
        <v>0</v>
      </c>
      <c r="Z247" s="16">
        <f t="shared" si="336"/>
        <v>0</v>
      </c>
      <c r="AA247" s="6">
        <v>0</v>
      </c>
      <c r="AB247" s="5">
        <v>0</v>
      </c>
      <c r="AC247" s="16">
        <f t="shared" si="337"/>
        <v>0</v>
      </c>
      <c r="AD247" s="6">
        <v>0</v>
      </c>
      <c r="AE247" s="5">
        <v>0</v>
      </c>
      <c r="AF247" s="16">
        <f t="shared" si="338"/>
        <v>0</v>
      </c>
      <c r="AG247" s="6">
        <v>0</v>
      </c>
      <c r="AH247" s="5">
        <v>0</v>
      </c>
      <c r="AI247" s="16">
        <f t="shared" si="339"/>
        <v>0</v>
      </c>
      <c r="AJ247" s="6">
        <v>0</v>
      </c>
      <c r="AK247" s="5">
        <v>0</v>
      </c>
      <c r="AL247" s="16">
        <f t="shared" si="340"/>
        <v>0</v>
      </c>
      <c r="AM247" s="6">
        <v>0</v>
      </c>
      <c r="AN247" s="5">
        <v>0</v>
      </c>
      <c r="AO247" s="16">
        <f t="shared" si="341"/>
        <v>0</v>
      </c>
      <c r="AP247" s="6">
        <v>0</v>
      </c>
      <c r="AQ247" s="5">
        <v>0</v>
      </c>
      <c r="AR247" s="16">
        <f t="shared" si="342"/>
        <v>0</v>
      </c>
      <c r="AS247" s="6">
        <v>0</v>
      </c>
      <c r="AT247" s="5">
        <v>0</v>
      </c>
      <c r="AU247" s="16">
        <f t="shared" si="343"/>
        <v>0</v>
      </c>
      <c r="AV247" s="6">
        <v>0</v>
      </c>
      <c r="AW247" s="5">
        <v>0</v>
      </c>
      <c r="AX247" s="16">
        <f t="shared" si="344"/>
        <v>0</v>
      </c>
      <c r="AY247" s="74">
        <v>1.7</v>
      </c>
      <c r="AZ247" s="5">
        <v>274.72199999999998</v>
      </c>
      <c r="BA247" s="16">
        <f t="shared" si="345"/>
        <v>161601.17647058822</v>
      </c>
      <c r="BB247" s="6">
        <v>0</v>
      </c>
      <c r="BC247" s="5">
        <v>0</v>
      </c>
      <c r="BD247" s="16">
        <f t="shared" si="346"/>
        <v>0</v>
      </c>
      <c r="BE247" s="6">
        <v>0</v>
      </c>
      <c r="BF247" s="5">
        <v>0</v>
      </c>
      <c r="BG247" s="16">
        <f t="shared" si="347"/>
        <v>0</v>
      </c>
      <c r="BH247" s="6">
        <v>0</v>
      </c>
      <c r="BI247" s="5">
        <v>0</v>
      </c>
      <c r="BJ247" s="16">
        <f t="shared" si="348"/>
        <v>0</v>
      </c>
      <c r="BK247" s="74">
        <v>10.25</v>
      </c>
      <c r="BL247" s="5">
        <v>62.45</v>
      </c>
      <c r="BM247" s="16">
        <f t="shared" si="349"/>
        <v>6092.6829268292686</v>
      </c>
      <c r="BN247" s="74">
        <v>0.06</v>
      </c>
      <c r="BO247" s="5">
        <v>0.26200000000000001</v>
      </c>
      <c r="BP247" s="16">
        <f t="shared" si="350"/>
        <v>4366.666666666667</v>
      </c>
      <c r="BQ247" s="6">
        <v>0</v>
      </c>
      <c r="BR247" s="5">
        <v>0</v>
      </c>
      <c r="BS247" s="16">
        <f t="shared" si="351"/>
        <v>0</v>
      </c>
      <c r="BT247" s="6">
        <v>0</v>
      </c>
      <c r="BU247" s="5">
        <v>0</v>
      </c>
      <c r="BV247" s="16">
        <f t="shared" si="352"/>
        <v>0</v>
      </c>
      <c r="BW247" s="6">
        <v>0</v>
      </c>
      <c r="BX247" s="5">
        <v>0</v>
      </c>
      <c r="BY247" s="16">
        <f t="shared" si="353"/>
        <v>0</v>
      </c>
      <c r="BZ247" s="6">
        <v>0</v>
      </c>
      <c r="CA247" s="5">
        <v>0</v>
      </c>
      <c r="CB247" s="16">
        <f t="shared" si="354"/>
        <v>0</v>
      </c>
      <c r="CC247" s="6">
        <v>0</v>
      </c>
      <c r="CD247" s="5">
        <v>0</v>
      </c>
      <c r="CE247" s="16">
        <f t="shared" si="355"/>
        <v>0</v>
      </c>
      <c r="CF247" s="6">
        <v>0</v>
      </c>
      <c r="CG247" s="5">
        <v>0</v>
      </c>
      <c r="CH247" s="16">
        <f t="shared" si="356"/>
        <v>0</v>
      </c>
      <c r="CI247" s="6">
        <v>0</v>
      </c>
      <c r="CJ247" s="5">
        <v>0</v>
      </c>
      <c r="CK247" s="16">
        <f t="shared" si="357"/>
        <v>0</v>
      </c>
      <c r="CL247" s="6">
        <v>0</v>
      </c>
      <c r="CM247" s="5">
        <v>0</v>
      </c>
      <c r="CN247" s="16">
        <f t="shared" si="358"/>
        <v>0</v>
      </c>
      <c r="CO247" s="6">
        <v>0</v>
      </c>
      <c r="CP247" s="5">
        <v>0</v>
      </c>
      <c r="CQ247" s="16">
        <f t="shared" si="359"/>
        <v>0</v>
      </c>
      <c r="CR247" s="6">
        <v>0</v>
      </c>
      <c r="CS247" s="5">
        <v>0</v>
      </c>
      <c r="CT247" s="16">
        <f t="shared" si="360"/>
        <v>0</v>
      </c>
      <c r="CU247" s="6">
        <v>0</v>
      </c>
      <c r="CV247" s="5">
        <v>0</v>
      </c>
      <c r="CW247" s="16">
        <f t="shared" si="361"/>
        <v>0</v>
      </c>
      <c r="CX247" s="6">
        <f t="shared" si="363"/>
        <v>14.180000000000001</v>
      </c>
      <c r="CY247" s="16">
        <f t="shared" si="364"/>
        <v>388.92099999999999</v>
      </c>
    </row>
    <row r="248" spans="1:103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365"/>
        <v>0</v>
      </c>
      <c r="F248" s="6">
        <v>0</v>
      </c>
      <c r="G248" s="5">
        <v>0</v>
      </c>
      <c r="H248" s="16">
        <f t="shared" si="330"/>
        <v>0</v>
      </c>
      <c r="I248" s="6">
        <v>0</v>
      </c>
      <c r="J248" s="5">
        <v>0</v>
      </c>
      <c r="K248" s="16">
        <f t="shared" si="331"/>
        <v>0</v>
      </c>
      <c r="L248" s="6">
        <v>0</v>
      </c>
      <c r="M248" s="5">
        <v>0</v>
      </c>
      <c r="N248" s="16">
        <f t="shared" si="332"/>
        <v>0</v>
      </c>
      <c r="O248" s="74">
        <v>3.0984799999999999</v>
      </c>
      <c r="P248" s="5">
        <v>53.530999999999999</v>
      </c>
      <c r="Q248" s="16">
        <f t="shared" si="333"/>
        <v>17276.535591644937</v>
      </c>
      <c r="R248" s="6">
        <v>0</v>
      </c>
      <c r="S248" s="5">
        <v>0</v>
      </c>
      <c r="T248" s="16">
        <f t="shared" si="334"/>
        <v>0</v>
      </c>
      <c r="U248" s="74">
        <v>2.5</v>
      </c>
      <c r="V248" s="5">
        <v>117.5</v>
      </c>
      <c r="W248" s="16">
        <f t="shared" si="335"/>
        <v>47000</v>
      </c>
      <c r="X248" s="6">
        <v>0</v>
      </c>
      <c r="Y248" s="5">
        <v>0</v>
      </c>
      <c r="Z248" s="16">
        <f t="shared" si="336"/>
        <v>0</v>
      </c>
      <c r="AA248" s="74">
        <v>8.0000000000000002E-3</v>
      </c>
      <c r="AB248" s="5">
        <v>0.80700000000000005</v>
      </c>
      <c r="AC248" s="16">
        <f t="shared" si="337"/>
        <v>100875</v>
      </c>
      <c r="AD248" s="6">
        <v>0</v>
      </c>
      <c r="AE248" s="5">
        <v>0</v>
      </c>
      <c r="AF248" s="16">
        <f t="shared" si="338"/>
        <v>0</v>
      </c>
      <c r="AG248" s="6">
        <v>0</v>
      </c>
      <c r="AH248" s="5">
        <v>0</v>
      </c>
      <c r="AI248" s="16">
        <f t="shared" si="339"/>
        <v>0</v>
      </c>
      <c r="AJ248" s="6">
        <v>0</v>
      </c>
      <c r="AK248" s="5">
        <v>0</v>
      </c>
      <c r="AL248" s="16">
        <f t="shared" si="340"/>
        <v>0</v>
      </c>
      <c r="AM248" s="6">
        <v>0</v>
      </c>
      <c r="AN248" s="5">
        <v>0</v>
      </c>
      <c r="AO248" s="16">
        <f t="shared" si="341"/>
        <v>0</v>
      </c>
      <c r="AP248" s="6">
        <v>0</v>
      </c>
      <c r="AQ248" s="5">
        <v>0</v>
      </c>
      <c r="AR248" s="16">
        <f t="shared" si="342"/>
        <v>0</v>
      </c>
      <c r="AS248" s="6">
        <v>0</v>
      </c>
      <c r="AT248" s="5">
        <v>0</v>
      </c>
      <c r="AU248" s="16">
        <f t="shared" si="343"/>
        <v>0</v>
      </c>
      <c r="AV248" s="6">
        <v>0</v>
      </c>
      <c r="AW248" s="5">
        <v>0</v>
      </c>
      <c r="AX248" s="16">
        <f t="shared" si="344"/>
        <v>0</v>
      </c>
      <c r="AY248" s="74">
        <v>28.5</v>
      </c>
      <c r="AZ248" s="5">
        <v>515.596</v>
      </c>
      <c r="BA248" s="16">
        <f t="shared" si="345"/>
        <v>18091.087719298244</v>
      </c>
      <c r="BB248" s="6">
        <v>0</v>
      </c>
      <c r="BC248" s="5">
        <v>0</v>
      </c>
      <c r="BD248" s="16">
        <f t="shared" si="346"/>
        <v>0</v>
      </c>
      <c r="BE248" s="6">
        <v>0</v>
      </c>
      <c r="BF248" s="5">
        <v>0</v>
      </c>
      <c r="BG248" s="16">
        <f t="shared" si="347"/>
        <v>0</v>
      </c>
      <c r="BH248" s="6">
        <v>0</v>
      </c>
      <c r="BI248" s="5">
        <v>0</v>
      </c>
      <c r="BJ248" s="16">
        <f t="shared" si="348"/>
        <v>0</v>
      </c>
      <c r="BK248" s="74">
        <v>20.5</v>
      </c>
      <c r="BL248" s="5">
        <v>135.1</v>
      </c>
      <c r="BM248" s="16">
        <f t="shared" si="349"/>
        <v>6590.2439024390242</v>
      </c>
      <c r="BN248" s="74">
        <v>0.25</v>
      </c>
      <c r="BO248" s="5">
        <v>10.025</v>
      </c>
      <c r="BP248" s="16">
        <f t="shared" si="350"/>
        <v>40100</v>
      </c>
      <c r="BQ248" s="6">
        <v>0</v>
      </c>
      <c r="BR248" s="5">
        <v>0</v>
      </c>
      <c r="BS248" s="16">
        <f t="shared" si="351"/>
        <v>0</v>
      </c>
      <c r="BT248" s="6">
        <v>0</v>
      </c>
      <c r="BU248" s="5">
        <v>0</v>
      </c>
      <c r="BV248" s="16">
        <f t="shared" si="352"/>
        <v>0</v>
      </c>
      <c r="BW248" s="6">
        <v>0</v>
      </c>
      <c r="BX248" s="5">
        <v>0</v>
      </c>
      <c r="BY248" s="16">
        <f t="shared" si="353"/>
        <v>0</v>
      </c>
      <c r="BZ248" s="6">
        <v>0</v>
      </c>
      <c r="CA248" s="5">
        <v>0</v>
      </c>
      <c r="CB248" s="16">
        <f t="shared" si="354"/>
        <v>0</v>
      </c>
      <c r="CC248" s="6">
        <v>0</v>
      </c>
      <c r="CD248" s="5">
        <v>0</v>
      </c>
      <c r="CE248" s="16">
        <f t="shared" si="355"/>
        <v>0</v>
      </c>
      <c r="CF248" s="6">
        <v>0</v>
      </c>
      <c r="CG248" s="5">
        <v>0</v>
      </c>
      <c r="CH248" s="16">
        <f t="shared" si="356"/>
        <v>0</v>
      </c>
      <c r="CI248" s="6">
        <v>0</v>
      </c>
      <c r="CJ248" s="5">
        <v>0</v>
      </c>
      <c r="CK248" s="16">
        <f t="shared" si="357"/>
        <v>0</v>
      </c>
      <c r="CL248" s="6">
        <v>0</v>
      </c>
      <c r="CM248" s="5">
        <v>0</v>
      </c>
      <c r="CN248" s="16">
        <f t="shared" si="358"/>
        <v>0</v>
      </c>
      <c r="CO248" s="6">
        <v>0</v>
      </c>
      <c r="CP248" s="5">
        <v>0</v>
      </c>
      <c r="CQ248" s="16">
        <f t="shared" si="359"/>
        <v>0</v>
      </c>
      <c r="CR248" s="6">
        <v>0</v>
      </c>
      <c r="CS248" s="5">
        <v>0</v>
      </c>
      <c r="CT248" s="16">
        <f t="shared" si="360"/>
        <v>0</v>
      </c>
      <c r="CU248" s="6">
        <v>0</v>
      </c>
      <c r="CV248" s="5">
        <v>0</v>
      </c>
      <c r="CW248" s="16">
        <f t="shared" si="361"/>
        <v>0</v>
      </c>
      <c r="CX248" s="6">
        <f t="shared" si="363"/>
        <v>54.856479999999998</v>
      </c>
      <c r="CY248" s="16">
        <f t="shared" si="364"/>
        <v>832.55899999999997</v>
      </c>
    </row>
    <row r="249" spans="1:103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365"/>
        <v>0</v>
      </c>
      <c r="F249" s="6">
        <v>0</v>
      </c>
      <c r="G249" s="5">
        <v>0</v>
      </c>
      <c r="H249" s="16">
        <f t="shared" si="330"/>
        <v>0</v>
      </c>
      <c r="I249" s="6">
        <v>0</v>
      </c>
      <c r="J249" s="5">
        <v>0</v>
      </c>
      <c r="K249" s="16">
        <f t="shared" si="331"/>
        <v>0</v>
      </c>
      <c r="L249" s="6">
        <v>0</v>
      </c>
      <c r="M249" s="5">
        <v>0</v>
      </c>
      <c r="N249" s="16">
        <f t="shared" si="332"/>
        <v>0</v>
      </c>
      <c r="O249" s="74">
        <v>1.51</v>
      </c>
      <c r="P249" s="5">
        <v>25.425999999999998</v>
      </c>
      <c r="Q249" s="16">
        <f t="shared" si="333"/>
        <v>16838.41059602649</v>
      </c>
      <c r="R249" s="6">
        <v>0</v>
      </c>
      <c r="S249" s="5">
        <v>0</v>
      </c>
      <c r="T249" s="16">
        <f t="shared" si="334"/>
        <v>0</v>
      </c>
      <c r="U249" s="6">
        <v>0</v>
      </c>
      <c r="V249" s="5">
        <v>0</v>
      </c>
      <c r="W249" s="16">
        <f t="shared" si="335"/>
        <v>0</v>
      </c>
      <c r="X249" s="6">
        <v>0</v>
      </c>
      <c r="Y249" s="5">
        <v>0</v>
      </c>
      <c r="Z249" s="16">
        <f t="shared" si="336"/>
        <v>0</v>
      </c>
      <c r="AA249" s="6">
        <v>0</v>
      </c>
      <c r="AB249" s="5">
        <v>0</v>
      </c>
      <c r="AC249" s="16">
        <f t="shared" si="337"/>
        <v>0</v>
      </c>
      <c r="AD249" s="6">
        <v>0</v>
      </c>
      <c r="AE249" s="5">
        <v>0</v>
      </c>
      <c r="AF249" s="16">
        <f t="shared" si="338"/>
        <v>0</v>
      </c>
      <c r="AG249" s="6">
        <v>0</v>
      </c>
      <c r="AH249" s="5">
        <v>0</v>
      </c>
      <c r="AI249" s="16">
        <f t="shared" si="339"/>
        <v>0</v>
      </c>
      <c r="AJ249" s="6">
        <v>0</v>
      </c>
      <c r="AK249" s="5">
        <v>0</v>
      </c>
      <c r="AL249" s="16">
        <f t="shared" si="340"/>
        <v>0</v>
      </c>
      <c r="AM249" s="6">
        <v>0</v>
      </c>
      <c r="AN249" s="5">
        <v>0</v>
      </c>
      <c r="AO249" s="16">
        <f t="shared" si="341"/>
        <v>0</v>
      </c>
      <c r="AP249" s="6">
        <v>0</v>
      </c>
      <c r="AQ249" s="5">
        <v>0</v>
      </c>
      <c r="AR249" s="16">
        <f t="shared" si="342"/>
        <v>0</v>
      </c>
      <c r="AS249" s="6">
        <v>0</v>
      </c>
      <c r="AT249" s="5">
        <v>0</v>
      </c>
      <c r="AU249" s="16">
        <f t="shared" si="343"/>
        <v>0</v>
      </c>
      <c r="AV249" s="6">
        <v>0</v>
      </c>
      <c r="AW249" s="5">
        <v>0</v>
      </c>
      <c r="AX249" s="16">
        <f t="shared" si="344"/>
        <v>0</v>
      </c>
      <c r="AY249" s="74">
        <v>3.3</v>
      </c>
      <c r="AZ249" s="5">
        <v>506.33499999999998</v>
      </c>
      <c r="BA249" s="16">
        <f t="shared" si="345"/>
        <v>153434.84848484848</v>
      </c>
      <c r="BB249" s="6">
        <v>0</v>
      </c>
      <c r="BC249" s="5">
        <v>0</v>
      </c>
      <c r="BD249" s="16">
        <f t="shared" si="346"/>
        <v>0</v>
      </c>
      <c r="BE249" s="6">
        <v>0</v>
      </c>
      <c r="BF249" s="5">
        <v>0</v>
      </c>
      <c r="BG249" s="16">
        <f t="shared" si="347"/>
        <v>0</v>
      </c>
      <c r="BH249" s="6">
        <v>0</v>
      </c>
      <c r="BI249" s="5">
        <v>0</v>
      </c>
      <c r="BJ249" s="16">
        <f t="shared" si="348"/>
        <v>0</v>
      </c>
      <c r="BK249" s="74">
        <v>20</v>
      </c>
      <c r="BL249" s="5">
        <v>121.5</v>
      </c>
      <c r="BM249" s="16">
        <f t="shared" si="349"/>
        <v>6075</v>
      </c>
      <c r="BN249" s="74">
        <v>0.15</v>
      </c>
      <c r="BO249" s="5">
        <v>0.85599999999999998</v>
      </c>
      <c r="BP249" s="16">
        <f t="shared" si="350"/>
        <v>5706.666666666667</v>
      </c>
      <c r="BQ249" s="6">
        <v>0</v>
      </c>
      <c r="BR249" s="5">
        <v>0</v>
      </c>
      <c r="BS249" s="16">
        <f t="shared" si="351"/>
        <v>0</v>
      </c>
      <c r="BT249" s="6">
        <v>0</v>
      </c>
      <c r="BU249" s="5">
        <v>0</v>
      </c>
      <c r="BV249" s="16">
        <f t="shared" si="352"/>
        <v>0</v>
      </c>
      <c r="BW249" s="6">
        <v>0</v>
      </c>
      <c r="BX249" s="5">
        <v>0</v>
      </c>
      <c r="BY249" s="16">
        <f t="shared" si="353"/>
        <v>0</v>
      </c>
      <c r="BZ249" s="6">
        <v>0</v>
      </c>
      <c r="CA249" s="5">
        <v>0</v>
      </c>
      <c r="CB249" s="16">
        <f t="shared" si="354"/>
        <v>0</v>
      </c>
      <c r="CC249" s="6">
        <v>0</v>
      </c>
      <c r="CD249" s="5">
        <v>0</v>
      </c>
      <c r="CE249" s="16">
        <f t="shared" si="355"/>
        <v>0</v>
      </c>
      <c r="CF249" s="6">
        <v>0</v>
      </c>
      <c r="CG249" s="5">
        <v>0</v>
      </c>
      <c r="CH249" s="16">
        <f t="shared" si="356"/>
        <v>0</v>
      </c>
      <c r="CI249" s="6">
        <v>0</v>
      </c>
      <c r="CJ249" s="5">
        <v>0</v>
      </c>
      <c r="CK249" s="16">
        <f t="shared" si="357"/>
        <v>0</v>
      </c>
      <c r="CL249" s="6">
        <v>0</v>
      </c>
      <c r="CM249" s="5">
        <v>0</v>
      </c>
      <c r="CN249" s="16">
        <f t="shared" si="358"/>
        <v>0</v>
      </c>
      <c r="CO249" s="6">
        <v>0</v>
      </c>
      <c r="CP249" s="5">
        <v>0</v>
      </c>
      <c r="CQ249" s="16">
        <f t="shared" si="359"/>
        <v>0</v>
      </c>
      <c r="CR249" s="6">
        <v>0</v>
      </c>
      <c r="CS249" s="5">
        <v>0</v>
      </c>
      <c r="CT249" s="16">
        <f t="shared" si="360"/>
        <v>0</v>
      </c>
      <c r="CU249" s="6">
        <v>0</v>
      </c>
      <c r="CV249" s="5">
        <v>0</v>
      </c>
      <c r="CW249" s="16">
        <f t="shared" si="361"/>
        <v>0</v>
      </c>
      <c r="CX249" s="6">
        <f t="shared" si="363"/>
        <v>24.959999999999997</v>
      </c>
      <c r="CY249" s="16">
        <f t="shared" si="364"/>
        <v>654.11699999999996</v>
      </c>
    </row>
    <row r="250" spans="1:103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365"/>
        <v>0</v>
      </c>
      <c r="F250" s="6">
        <v>0</v>
      </c>
      <c r="G250" s="5">
        <v>0</v>
      </c>
      <c r="H250" s="16">
        <f t="shared" si="330"/>
        <v>0</v>
      </c>
      <c r="I250" s="6">
        <v>0</v>
      </c>
      <c r="J250" s="5">
        <v>0</v>
      </c>
      <c r="K250" s="16">
        <f t="shared" si="331"/>
        <v>0</v>
      </c>
      <c r="L250" s="6">
        <v>0</v>
      </c>
      <c r="M250" s="5">
        <v>0</v>
      </c>
      <c r="N250" s="16">
        <f t="shared" si="332"/>
        <v>0</v>
      </c>
      <c r="O250" s="74">
        <v>1.6160300000000001</v>
      </c>
      <c r="P250" s="5">
        <v>55.722999999999999</v>
      </c>
      <c r="Q250" s="16">
        <f t="shared" si="333"/>
        <v>34481.414330179512</v>
      </c>
      <c r="R250" s="6">
        <v>0</v>
      </c>
      <c r="S250" s="5">
        <v>0</v>
      </c>
      <c r="T250" s="16">
        <f t="shared" si="334"/>
        <v>0</v>
      </c>
      <c r="U250" s="6">
        <v>0</v>
      </c>
      <c r="V250" s="5">
        <v>0</v>
      </c>
      <c r="W250" s="16">
        <f t="shared" si="335"/>
        <v>0</v>
      </c>
      <c r="X250" s="6">
        <v>0</v>
      </c>
      <c r="Y250" s="5">
        <v>0</v>
      </c>
      <c r="Z250" s="16">
        <f t="shared" si="336"/>
        <v>0</v>
      </c>
      <c r="AA250" s="74">
        <v>3.3E-3</v>
      </c>
      <c r="AB250" s="5">
        <v>0.438</v>
      </c>
      <c r="AC250" s="16">
        <f t="shared" si="337"/>
        <v>132727.27272727271</v>
      </c>
      <c r="AD250" s="6">
        <v>0</v>
      </c>
      <c r="AE250" s="5">
        <v>0</v>
      </c>
      <c r="AF250" s="16">
        <f t="shared" si="338"/>
        <v>0</v>
      </c>
      <c r="AG250" s="6">
        <v>0</v>
      </c>
      <c r="AH250" s="5">
        <v>0</v>
      </c>
      <c r="AI250" s="16">
        <f t="shared" si="339"/>
        <v>0</v>
      </c>
      <c r="AJ250" s="6">
        <v>0</v>
      </c>
      <c r="AK250" s="5">
        <v>0</v>
      </c>
      <c r="AL250" s="16">
        <f t="shared" si="340"/>
        <v>0</v>
      </c>
      <c r="AM250" s="6">
        <v>0</v>
      </c>
      <c r="AN250" s="5">
        <v>0</v>
      </c>
      <c r="AO250" s="16">
        <f t="shared" si="341"/>
        <v>0</v>
      </c>
      <c r="AP250" s="6">
        <v>0</v>
      </c>
      <c r="AQ250" s="5">
        <v>0</v>
      </c>
      <c r="AR250" s="16">
        <f t="shared" si="342"/>
        <v>0</v>
      </c>
      <c r="AS250" s="6">
        <v>0</v>
      </c>
      <c r="AT250" s="5">
        <v>0</v>
      </c>
      <c r="AU250" s="16">
        <f t="shared" si="343"/>
        <v>0</v>
      </c>
      <c r="AV250" s="6">
        <v>0</v>
      </c>
      <c r="AW250" s="5">
        <v>0</v>
      </c>
      <c r="AX250" s="16">
        <f t="shared" si="344"/>
        <v>0</v>
      </c>
      <c r="AY250" s="74">
        <v>1.5</v>
      </c>
      <c r="AZ250" s="5">
        <v>269.97800000000001</v>
      </c>
      <c r="BA250" s="16">
        <f t="shared" si="345"/>
        <v>179985.33333333334</v>
      </c>
      <c r="BB250" s="6">
        <v>0</v>
      </c>
      <c r="BC250" s="5">
        <v>0</v>
      </c>
      <c r="BD250" s="16">
        <f t="shared" si="346"/>
        <v>0</v>
      </c>
      <c r="BE250" s="6">
        <v>0</v>
      </c>
      <c r="BF250" s="5">
        <v>0</v>
      </c>
      <c r="BG250" s="16">
        <f t="shared" si="347"/>
        <v>0</v>
      </c>
      <c r="BH250" s="6">
        <v>0</v>
      </c>
      <c r="BI250" s="5">
        <v>0</v>
      </c>
      <c r="BJ250" s="16">
        <f t="shared" si="348"/>
        <v>0</v>
      </c>
      <c r="BK250" s="6">
        <v>0</v>
      </c>
      <c r="BL250" s="5">
        <v>0</v>
      </c>
      <c r="BM250" s="16">
        <f t="shared" si="349"/>
        <v>0</v>
      </c>
      <c r="BN250" s="6">
        <v>0</v>
      </c>
      <c r="BO250" s="5">
        <v>0</v>
      </c>
      <c r="BP250" s="16">
        <f t="shared" si="350"/>
        <v>0</v>
      </c>
      <c r="BQ250" s="6">
        <v>0</v>
      </c>
      <c r="BR250" s="5">
        <v>0</v>
      </c>
      <c r="BS250" s="16">
        <f t="shared" si="351"/>
        <v>0</v>
      </c>
      <c r="BT250" s="6">
        <v>0</v>
      </c>
      <c r="BU250" s="5">
        <v>0</v>
      </c>
      <c r="BV250" s="16">
        <f t="shared" si="352"/>
        <v>0</v>
      </c>
      <c r="BW250" s="6">
        <v>0</v>
      </c>
      <c r="BX250" s="5">
        <v>0</v>
      </c>
      <c r="BY250" s="16">
        <f t="shared" si="353"/>
        <v>0</v>
      </c>
      <c r="BZ250" s="6">
        <v>0</v>
      </c>
      <c r="CA250" s="5">
        <v>0</v>
      </c>
      <c r="CB250" s="16">
        <f t="shared" si="354"/>
        <v>0</v>
      </c>
      <c r="CC250" s="6">
        <v>0</v>
      </c>
      <c r="CD250" s="5">
        <v>0</v>
      </c>
      <c r="CE250" s="16">
        <f t="shared" si="355"/>
        <v>0</v>
      </c>
      <c r="CF250" s="6">
        <v>0</v>
      </c>
      <c r="CG250" s="5">
        <v>0</v>
      </c>
      <c r="CH250" s="16">
        <f t="shared" si="356"/>
        <v>0</v>
      </c>
      <c r="CI250" s="6">
        <v>0</v>
      </c>
      <c r="CJ250" s="5">
        <v>0</v>
      </c>
      <c r="CK250" s="16">
        <f t="shared" si="357"/>
        <v>0</v>
      </c>
      <c r="CL250" s="6">
        <v>0</v>
      </c>
      <c r="CM250" s="5">
        <v>0</v>
      </c>
      <c r="CN250" s="16">
        <f t="shared" si="358"/>
        <v>0</v>
      </c>
      <c r="CO250" s="6">
        <v>0</v>
      </c>
      <c r="CP250" s="5">
        <v>0</v>
      </c>
      <c r="CQ250" s="16">
        <f t="shared" si="359"/>
        <v>0</v>
      </c>
      <c r="CR250" s="6">
        <v>0</v>
      </c>
      <c r="CS250" s="5">
        <v>0</v>
      </c>
      <c r="CT250" s="16">
        <f t="shared" si="360"/>
        <v>0</v>
      </c>
      <c r="CU250" s="6">
        <v>0</v>
      </c>
      <c r="CV250" s="5">
        <v>0</v>
      </c>
      <c r="CW250" s="16">
        <f t="shared" si="361"/>
        <v>0</v>
      </c>
      <c r="CX250" s="6">
        <f t="shared" si="363"/>
        <v>3.1193300000000002</v>
      </c>
      <c r="CY250" s="16">
        <f t="shared" si="364"/>
        <v>326.13900000000001</v>
      </c>
    </row>
    <row r="251" spans="1:103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365"/>
        <v>0</v>
      </c>
      <c r="F251" s="6">
        <v>0</v>
      </c>
      <c r="G251" s="5">
        <v>0</v>
      </c>
      <c r="H251" s="16">
        <f t="shared" si="330"/>
        <v>0</v>
      </c>
      <c r="I251" s="6">
        <v>0</v>
      </c>
      <c r="J251" s="5">
        <v>0</v>
      </c>
      <c r="K251" s="16">
        <f t="shared" si="331"/>
        <v>0</v>
      </c>
      <c r="L251" s="6">
        <v>0</v>
      </c>
      <c r="M251" s="5">
        <v>0</v>
      </c>
      <c r="N251" s="16">
        <f t="shared" si="332"/>
        <v>0</v>
      </c>
      <c r="O251" s="74">
        <v>0.97</v>
      </c>
      <c r="P251" s="5">
        <v>38.018999999999998</v>
      </c>
      <c r="Q251" s="16">
        <f t="shared" si="333"/>
        <v>39194.845360824744</v>
      </c>
      <c r="R251" s="6">
        <v>0</v>
      </c>
      <c r="S251" s="5">
        <v>0</v>
      </c>
      <c r="T251" s="16">
        <f t="shared" si="334"/>
        <v>0</v>
      </c>
      <c r="U251" s="6">
        <v>0</v>
      </c>
      <c r="V251" s="5">
        <v>0</v>
      </c>
      <c r="W251" s="16">
        <f t="shared" si="335"/>
        <v>0</v>
      </c>
      <c r="X251" s="6">
        <v>0</v>
      </c>
      <c r="Y251" s="5">
        <v>0</v>
      </c>
      <c r="Z251" s="16">
        <f t="shared" si="336"/>
        <v>0</v>
      </c>
      <c r="AA251" s="6">
        <v>0</v>
      </c>
      <c r="AB251" s="5">
        <v>0</v>
      </c>
      <c r="AC251" s="16">
        <f t="shared" si="337"/>
        <v>0</v>
      </c>
      <c r="AD251" s="6">
        <v>0</v>
      </c>
      <c r="AE251" s="5">
        <v>0</v>
      </c>
      <c r="AF251" s="16">
        <f t="shared" si="338"/>
        <v>0</v>
      </c>
      <c r="AG251" s="6">
        <v>0</v>
      </c>
      <c r="AH251" s="5">
        <v>0</v>
      </c>
      <c r="AI251" s="16">
        <f t="shared" si="339"/>
        <v>0</v>
      </c>
      <c r="AJ251" s="6">
        <v>0</v>
      </c>
      <c r="AK251" s="5">
        <v>0</v>
      </c>
      <c r="AL251" s="16">
        <f t="shared" si="340"/>
        <v>0</v>
      </c>
      <c r="AM251" s="6">
        <v>0</v>
      </c>
      <c r="AN251" s="5">
        <v>0</v>
      </c>
      <c r="AO251" s="16">
        <f t="shared" si="341"/>
        <v>0</v>
      </c>
      <c r="AP251" s="6">
        <v>0</v>
      </c>
      <c r="AQ251" s="5">
        <v>0</v>
      </c>
      <c r="AR251" s="16">
        <f t="shared" si="342"/>
        <v>0</v>
      </c>
      <c r="AS251" s="6">
        <v>0</v>
      </c>
      <c r="AT251" s="5">
        <v>0</v>
      </c>
      <c r="AU251" s="16">
        <f t="shared" si="343"/>
        <v>0</v>
      </c>
      <c r="AV251" s="6">
        <v>0</v>
      </c>
      <c r="AW251" s="5">
        <v>0</v>
      </c>
      <c r="AX251" s="16">
        <f t="shared" si="344"/>
        <v>0</v>
      </c>
      <c r="AY251" s="74">
        <v>2.48</v>
      </c>
      <c r="AZ251" s="5">
        <v>303.03100000000001</v>
      </c>
      <c r="BA251" s="16">
        <f t="shared" si="345"/>
        <v>122189.91935483871</v>
      </c>
      <c r="BB251" s="6">
        <v>0</v>
      </c>
      <c r="BC251" s="5">
        <v>0</v>
      </c>
      <c r="BD251" s="16">
        <f t="shared" si="346"/>
        <v>0</v>
      </c>
      <c r="BE251" s="6">
        <v>0</v>
      </c>
      <c r="BF251" s="5">
        <v>0</v>
      </c>
      <c r="BG251" s="16">
        <f t="shared" si="347"/>
        <v>0</v>
      </c>
      <c r="BH251" s="6">
        <v>0</v>
      </c>
      <c r="BI251" s="5">
        <v>0</v>
      </c>
      <c r="BJ251" s="16">
        <f t="shared" si="348"/>
        <v>0</v>
      </c>
      <c r="BK251" s="74">
        <v>0.01</v>
      </c>
      <c r="BL251" s="5">
        <v>0.248</v>
      </c>
      <c r="BM251" s="16">
        <f t="shared" si="349"/>
        <v>24800</v>
      </c>
      <c r="BN251" s="6">
        <v>0</v>
      </c>
      <c r="BO251" s="5">
        <v>0</v>
      </c>
      <c r="BP251" s="16">
        <f t="shared" si="350"/>
        <v>0</v>
      </c>
      <c r="BQ251" s="6">
        <v>0</v>
      </c>
      <c r="BR251" s="5">
        <v>0</v>
      </c>
      <c r="BS251" s="16">
        <f t="shared" si="351"/>
        <v>0</v>
      </c>
      <c r="BT251" s="6">
        <v>0</v>
      </c>
      <c r="BU251" s="5">
        <v>0</v>
      </c>
      <c r="BV251" s="16">
        <f t="shared" si="352"/>
        <v>0</v>
      </c>
      <c r="BW251" s="6">
        <v>0</v>
      </c>
      <c r="BX251" s="5">
        <v>0</v>
      </c>
      <c r="BY251" s="16">
        <f t="shared" si="353"/>
        <v>0</v>
      </c>
      <c r="BZ251" s="6">
        <v>0</v>
      </c>
      <c r="CA251" s="5">
        <v>0</v>
      </c>
      <c r="CB251" s="16">
        <f t="shared" si="354"/>
        <v>0</v>
      </c>
      <c r="CC251" s="6">
        <v>0</v>
      </c>
      <c r="CD251" s="5">
        <v>0</v>
      </c>
      <c r="CE251" s="16">
        <f t="shared" si="355"/>
        <v>0</v>
      </c>
      <c r="CF251" s="6">
        <v>0</v>
      </c>
      <c r="CG251" s="5">
        <v>0</v>
      </c>
      <c r="CH251" s="16">
        <f t="shared" si="356"/>
        <v>0</v>
      </c>
      <c r="CI251" s="6">
        <v>0</v>
      </c>
      <c r="CJ251" s="5">
        <v>0</v>
      </c>
      <c r="CK251" s="16">
        <f t="shared" si="357"/>
        <v>0</v>
      </c>
      <c r="CL251" s="6">
        <v>0</v>
      </c>
      <c r="CM251" s="5">
        <v>0</v>
      </c>
      <c r="CN251" s="16">
        <f t="shared" si="358"/>
        <v>0</v>
      </c>
      <c r="CO251" s="6">
        <v>0</v>
      </c>
      <c r="CP251" s="5">
        <v>0</v>
      </c>
      <c r="CQ251" s="16">
        <f t="shared" si="359"/>
        <v>0</v>
      </c>
      <c r="CR251" s="6">
        <v>0</v>
      </c>
      <c r="CS251" s="5">
        <v>0</v>
      </c>
      <c r="CT251" s="16">
        <f t="shared" si="360"/>
        <v>0</v>
      </c>
      <c r="CU251" s="6">
        <v>0</v>
      </c>
      <c r="CV251" s="5">
        <v>0</v>
      </c>
      <c r="CW251" s="16">
        <f t="shared" si="361"/>
        <v>0</v>
      </c>
      <c r="CX251" s="6">
        <f t="shared" si="363"/>
        <v>3.46</v>
      </c>
      <c r="CY251" s="16">
        <f t="shared" si="364"/>
        <v>341.298</v>
      </c>
    </row>
    <row r="252" spans="1:103" ht="15" thickBot="1" x14ac:dyDescent="0.35">
      <c r="A252" s="50"/>
      <c r="B252" s="65" t="s">
        <v>17</v>
      </c>
      <c r="C252" s="66">
        <f t="shared" ref="C252:D252" si="366">SUM(C240:C251)</f>
        <v>0</v>
      </c>
      <c r="D252" s="67">
        <f t="shared" si="366"/>
        <v>0</v>
      </c>
      <c r="E252" s="55"/>
      <c r="F252" s="66">
        <f t="shared" ref="F252:G252" si="367">SUM(F240:F251)</f>
        <v>0</v>
      </c>
      <c r="G252" s="67">
        <f t="shared" si="367"/>
        <v>0</v>
      </c>
      <c r="H252" s="55"/>
      <c r="I252" s="66">
        <f t="shared" ref="I252:J252" si="368">SUM(I240:I251)</f>
        <v>0</v>
      </c>
      <c r="J252" s="67">
        <f t="shared" si="368"/>
        <v>0</v>
      </c>
      <c r="K252" s="55"/>
      <c r="L252" s="66">
        <f t="shared" ref="L252:M252" si="369">SUM(L240:L251)</f>
        <v>0</v>
      </c>
      <c r="M252" s="67">
        <f t="shared" si="369"/>
        <v>0</v>
      </c>
      <c r="N252" s="55"/>
      <c r="O252" s="66">
        <f t="shared" ref="O252:P252" si="370">SUM(O240:O251)</f>
        <v>19.845199999999998</v>
      </c>
      <c r="P252" s="67">
        <f t="shared" si="370"/>
        <v>500.73400000000004</v>
      </c>
      <c r="Q252" s="55"/>
      <c r="R252" s="66">
        <f t="shared" ref="R252:S252" si="371">SUM(R240:R251)</f>
        <v>0</v>
      </c>
      <c r="S252" s="67">
        <f t="shared" si="371"/>
        <v>0</v>
      </c>
      <c r="T252" s="55"/>
      <c r="U252" s="66">
        <f t="shared" ref="U252:V252" si="372">SUM(U240:U251)</f>
        <v>2.5</v>
      </c>
      <c r="V252" s="67">
        <f t="shared" si="372"/>
        <v>117.5</v>
      </c>
      <c r="W252" s="55"/>
      <c r="X252" s="66">
        <f t="shared" ref="X252:Y252" si="373">SUM(X240:X251)</f>
        <v>0</v>
      </c>
      <c r="Y252" s="67">
        <f t="shared" si="373"/>
        <v>0</v>
      </c>
      <c r="Z252" s="55"/>
      <c r="AA252" s="66">
        <f t="shared" ref="AA252:AB252" si="374">SUM(AA240:AA251)</f>
        <v>0.22509999999999999</v>
      </c>
      <c r="AB252" s="67">
        <f t="shared" si="374"/>
        <v>16.628</v>
      </c>
      <c r="AC252" s="55"/>
      <c r="AD252" s="66">
        <f t="shared" ref="AD252:AE252" si="375">SUM(AD240:AD251)</f>
        <v>0</v>
      </c>
      <c r="AE252" s="67">
        <f t="shared" si="375"/>
        <v>0</v>
      </c>
      <c r="AF252" s="55"/>
      <c r="AG252" s="66">
        <f t="shared" ref="AG252:AH252" si="376">SUM(AG240:AG251)</f>
        <v>0</v>
      </c>
      <c r="AH252" s="67">
        <f t="shared" si="376"/>
        <v>0</v>
      </c>
      <c r="AI252" s="55"/>
      <c r="AJ252" s="66">
        <f t="shared" ref="AJ252:AK252" si="377">SUM(AJ240:AJ251)</f>
        <v>0</v>
      </c>
      <c r="AK252" s="67">
        <f t="shared" si="377"/>
        <v>0</v>
      </c>
      <c r="AL252" s="55"/>
      <c r="AM252" s="66">
        <f t="shared" ref="AM252:AN252" si="378">SUM(AM240:AM251)</f>
        <v>0</v>
      </c>
      <c r="AN252" s="67">
        <f t="shared" si="378"/>
        <v>0</v>
      </c>
      <c r="AO252" s="55"/>
      <c r="AP252" s="66">
        <f t="shared" ref="AP252:AQ252" si="379">SUM(AP240:AP251)</f>
        <v>0</v>
      </c>
      <c r="AQ252" s="67">
        <f t="shared" si="379"/>
        <v>0</v>
      </c>
      <c r="AR252" s="55"/>
      <c r="AS252" s="66">
        <f t="shared" ref="AS252:AT252" si="380">SUM(AS240:AS251)</f>
        <v>0</v>
      </c>
      <c r="AT252" s="67">
        <f t="shared" si="380"/>
        <v>0</v>
      </c>
      <c r="AU252" s="55"/>
      <c r="AV252" s="66">
        <f t="shared" ref="AV252:AW252" si="381">SUM(AV240:AV251)</f>
        <v>0</v>
      </c>
      <c r="AW252" s="67">
        <f t="shared" si="381"/>
        <v>0</v>
      </c>
      <c r="AX252" s="55"/>
      <c r="AY252" s="66">
        <f t="shared" ref="AY252:AZ252" si="382">SUM(AY240:AY251)</f>
        <v>92.195999999999998</v>
      </c>
      <c r="AZ252" s="67">
        <f t="shared" si="382"/>
        <v>3442.2799999999997</v>
      </c>
      <c r="BA252" s="55"/>
      <c r="BB252" s="66">
        <f t="shared" ref="BB252:BC252" si="383">SUM(BB240:BB251)</f>
        <v>0</v>
      </c>
      <c r="BC252" s="67">
        <f t="shared" si="383"/>
        <v>0</v>
      </c>
      <c r="BD252" s="55"/>
      <c r="BE252" s="66">
        <f t="shared" ref="BE252:BF252" si="384">SUM(BE240:BE251)</f>
        <v>0</v>
      </c>
      <c r="BF252" s="67">
        <f t="shared" si="384"/>
        <v>0</v>
      </c>
      <c r="BG252" s="55"/>
      <c r="BH252" s="66">
        <f t="shared" ref="BH252:BI252" si="385">SUM(BH240:BH251)</f>
        <v>0</v>
      </c>
      <c r="BI252" s="67">
        <f t="shared" si="385"/>
        <v>0</v>
      </c>
      <c r="BJ252" s="55"/>
      <c r="BK252" s="66">
        <f t="shared" ref="BK252:BL252" si="386">SUM(BK240:BK251)</f>
        <v>60.559999999999995</v>
      </c>
      <c r="BL252" s="67">
        <f t="shared" si="386"/>
        <v>405.608</v>
      </c>
      <c r="BM252" s="55"/>
      <c r="BN252" s="66">
        <f t="shared" ref="BN252:BO252" si="387">SUM(BN240:BN251)</f>
        <v>1.3800000000000001</v>
      </c>
      <c r="BO252" s="67">
        <f t="shared" si="387"/>
        <v>21.676000000000002</v>
      </c>
      <c r="BP252" s="55"/>
      <c r="BQ252" s="66">
        <f t="shared" ref="BQ252:BR252" si="388">SUM(BQ240:BQ251)</f>
        <v>0</v>
      </c>
      <c r="BR252" s="67">
        <f t="shared" si="388"/>
        <v>0</v>
      </c>
      <c r="BS252" s="55"/>
      <c r="BT252" s="66">
        <f t="shared" ref="BT252:BU252" si="389">SUM(BT240:BT251)</f>
        <v>0</v>
      </c>
      <c r="BU252" s="67">
        <f t="shared" si="389"/>
        <v>0</v>
      </c>
      <c r="BV252" s="55"/>
      <c r="BW252" s="66">
        <f t="shared" ref="BW252:BX252" si="390">SUM(BW240:BW251)</f>
        <v>0</v>
      </c>
      <c r="BX252" s="67">
        <f t="shared" si="390"/>
        <v>0</v>
      </c>
      <c r="BY252" s="55"/>
      <c r="BZ252" s="66">
        <f t="shared" ref="BZ252:CA252" si="391">SUM(BZ240:BZ251)</f>
        <v>0</v>
      </c>
      <c r="CA252" s="67">
        <f t="shared" si="391"/>
        <v>0</v>
      </c>
      <c r="CB252" s="55"/>
      <c r="CC252" s="66">
        <f t="shared" ref="CC252:CD252" si="392">SUM(CC240:CC251)</f>
        <v>0</v>
      </c>
      <c r="CD252" s="67">
        <f t="shared" si="392"/>
        <v>0</v>
      </c>
      <c r="CE252" s="55"/>
      <c r="CF252" s="66">
        <f t="shared" ref="CF252:CG252" si="393">SUM(CF240:CF251)</f>
        <v>0</v>
      </c>
      <c r="CG252" s="67">
        <f t="shared" si="393"/>
        <v>0</v>
      </c>
      <c r="CH252" s="55"/>
      <c r="CI252" s="66">
        <f t="shared" ref="CI252:CJ252" si="394">SUM(CI240:CI251)</f>
        <v>0</v>
      </c>
      <c r="CJ252" s="67">
        <f t="shared" si="394"/>
        <v>0</v>
      </c>
      <c r="CK252" s="55"/>
      <c r="CL252" s="66">
        <f t="shared" ref="CL252:CM252" si="395">SUM(CL240:CL251)</f>
        <v>0</v>
      </c>
      <c r="CM252" s="67">
        <f t="shared" si="395"/>
        <v>0</v>
      </c>
      <c r="CN252" s="55"/>
      <c r="CO252" s="66">
        <f t="shared" ref="CO252:CP252" si="396">SUM(CO240:CO251)</f>
        <v>0</v>
      </c>
      <c r="CP252" s="67">
        <f t="shared" si="396"/>
        <v>0</v>
      </c>
      <c r="CQ252" s="55"/>
      <c r="CR252" s="66">
        <f t="shared" ref="CR252:CS252" si="397">SUM(CR240:CR251)</f>
        <v>0</v>
      </c>
      <c r="CS252" s="67">
        <f t="shared" si="397"/>
        <v>0</v>
      </c>
      <c r="CT252" s="55"/>
      <c r="CU252" s="66">
        <f t="shared" ref="CU252:CV252" si="398">SUM(CU240:CU251)</f>
        <v>0</v>
      </c>
      <c r="CV252" s="67">
        <f t="shared" si="398"/>
        <v>0</v>
      </c>
      <c r="CW252" s="55"/>
      <c r="CX252" s="42">
        <f t="shared" si="363"/>
        <v>176.7063</v>
      </c>
      <c r="CY252" s="43">
        <f t="shared" si="364"/>
        <v>4504.4260000000004</v>
      </c>
    </row>
    <row r="253" spans="1:103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99">IF(F253=0,0,G253/F253*1000)</f>
        <v>0</v>
      </c>
      <c r="I253" s="6">
        <v>0</v>
      </c>
      <c r="J253" s="5">
        <v>0</v>
      </c>
      <c r="K253" s="16">
        <f t="shared" ref="K253:K264" si="400">IF(I253=0,0,J253/I253*1000)</f>
        <v>0</v>
      </c>
      <c r="L253" s="6">
        <v>0</v>
      </c>
      <c r="M253" s="5">
        <v>0</v>
      </c>
      <c r="N253" s="16">
        <f t="shared" ref="N253:N264" si="401">IF(L253=0,0,M253/L253*1000)</f>
        <v>0</v>
      </c>
      <c r="O253" s="74">
        <v>1.1339999999999999</v>
      </c>
      <c r="P253" s="5">
        <v>44.506999999999998</v>
      </c>
      <c r="Q253" s="16">
        <f t="shared" ref="Q253:Q264" si="402">IF(O253=0,0,P253/O253*1000)</f>
        <v>39247.795414462082</v>
      </c>
      <c r="R253" s="6">
        <v>0</v>
      </c>
      <c r="S253" s="5">
        <v>0</v>
      </c>
      <c r="T253" s="16">
        <f t="shared" ref="T253:T264" si="403">IF(R253=0,0,S253/R253*1000)</f>
        <v>0</v>
      </c>
      <c r="U253" s="6">
        <v>0</v>
      </c>
      <c r="V253" s="5">
        <v>0</v>
      </c>
      <c r="W253" s="16">
        <f t="shared" ref="W253:W264" si="404">IF(U253=0,0,V253/U253*1000)</f>
        <v>0</v>
      </c>
      <c r="X253" s="6">
        <v>0</v>
      </c>
      <c r="Y253" s="5">
        <v>0</v>
      </c>
      <c r="Z253" s="16">
        <f t="shared" ref="Z253:Z264" si="405">IF(X253=0,0,Y253/X253*1000)</f>
        <v>0</v>
      </c>
      <c r="AA253" s="74">
        <v>1.8E-3</v>
      </c>
      <c r="AB253" s="5">
        <v>0.219</v>
      </c>
      <c r="AC253" s="16">
        <f t="shared" ref="AC253:AC264" si="406">IF(AA253=0,0,AB253/AA253*1000)</f>
        <v>121666.66666666667</v>
      </c>
      <c r="AD253" s="6">
        <v>0</v>
      </c>
      <c r="AE253" s="5">
        <v>0</v>
      </c>
      <c r="AF253" s="16">
        <f t="shared" ref="AF253:AF264" si="407">IF(AD253=0,0,AE253/AD253*1000)</f>
        <v>0</v>
      </c>
      <c r="AG253" s="6">
        <v>0</v>
      </c>
      <c r="AH253" s="5">
        <v>0</v>
      </c>
      <c r="AI253" s="16">
        <f t="shared" ref="AI253:AI264" si="408">IF(AG253=0,0,AH253/AG253*1000)</f>
        <v>0</v>
      </c>
      <c r="AJ253" s="6">
        <v>0</v>
      </c>
      <c r="AK253" s="5">
        <v>0</v>
      </c>
      <c r="AL253" s="16">
        <f t="shared" ref="AL253:AL264" si="409">IF(AJ253=0,0,AK253/AJ253*1000)</f>
        <v>0</v>
      </c>
      <c r="AM253" s="6">
        <v>0</v>
      </c>
      <c r="AN253" s="5">
        <v>0</v>
      </c>
      <c r="AO253" s="16">
        <f t="shared" ref="AO253:AO264" si="410">IF(AM253=0,0,AN253/AM253*1000)</f>
        <v>0</v>
      </c>
      <c r="AP253" s="6">
        <v>0</v>
      </c>
      <c r="AQ253" s="5">
        <v>0</v>
      </c>
      <c r="AR253" s="16">
        <f t="shared" ref="AR253:AR264" si="411">IF(AP253=0,0,AQ253/AP253*1000)</f>
        <v>0</v>
      </c>
      <c r="AS253" s="6">
        <v>0</v>
      </c>
      <c r="AT253" s="5">
        <v>0</v>
      </c>
      <c r="AU253" s="16">
        <f t="shared" ref="AU253:AU264" si="412">IF(AS253=0,0,AT253/AS253*1000)</f>
        <v>0</v>
      </c>
      <c r="AV253" s="6">
        <v>0</v>
      </c>
      <c r="AW253" s="5">
        <v>0</v>
      </c>
      <c r="AX253" s="16">
        <f t="shared" ref="AX253:AX264" si="413">IF(AV253=0,0,AW253/AV253*1000)</f>
        <v>0</v>
      </c>
      <c r="AY253" s="74">
        <v>1.5</v>
      </c>
      <c r="AZ253" s="5">
        <v>294.05200000000002</v>
      </c>
      <c r="BA253" s="16">
        <f t="shared" ref="BA253:BA264" si="414">IF(AY253=0,0,AZ253/AY253*1000)</f>
        <v>196034.66666666669</v>
      </c>
      <c r="BB253" s="6">
        <v>0</v>
      </c>
      <c r="BC253" s="5">
        <v>0</v>
      </c>
      <c r="BD253" s="16">
        <f t="shared" ref="BD253:BD264" si="415">IF(BB253=0,0,BC253/BB253*1000)</f>
        <v>0</v>
      </c>
      <c r="BE253" s="6">
        <v>0</v>
      </c>
      <c r="BF253" s="5">
        <v>0</v>
      </c>
      <c r="BG253" s="16">
        <f t="shared" ref="BG253:BG264" si="416">IF(BE253=0,0,BF253/BE253*1000)</f>
        <v>0</v>
      </c>
      <c r="BH253" s="6">
        <v>0</v>
      </c>
      <c r="BI253" s="5">
        <v>0</v>
      </c>
      <c r="BJ253" s="16">
        <f t="shared" ref="BJ253:BJ264" si="417">IF(BH253=0,0,BI253/BH253*1000)</f>
        <v>0</v>
      </c>
      <c r="BK253" s="6">
        <v>0</v>
      </c>
      <c r="BL253" s="5">
        <v>0</v>
      </c>
      <c r="BM253" s="16">
        <f t="shared" ref="BM253:BM264" si="418">IF(BK253=0,0,BL253/BK253*1000)</f>
        <v>0</v>
      </c>
      <c r="BN253" s="74">
        <v>2.5000000000000001E-2</v>
      </c>
      <c r="BO253" s="5">
        <v>0.621</v>
      </c>
      <c r="BP253" s="16">
        <f t="shared" ref="BP253:BP264" si="419">IF(BN253=0,0,BO253/BN253*1000)</f>
        <v>24840</v>
      </c>
      <c r="BQ253" s="6">
        <v>0</v>
      </c>
      <c r="BR253" s="5">
        <v>0</v>
      </c>
      <c r="BS253" s="16">
        <f t="shared" ref="BS253:BS264" si="420">IF(BQ253=0,0,BR253/BQ253*1000)</f>
        <v>0</v>
      </c>
      <c r="BT253" s="6">
        <v>0</v>
      </c>
      <c r="BU253" s="5">
        <v>0</v>
      </c>
      <c r="BV253" s="16">
        <f t="shared" ref="BV253:BV264" si="421">IF(BT253=0,0,BU253/BT253*1000)</f>
        <v>0</v>
      </c>
      <c r="BW253" s="6">
        <v>0</v>
      </c>
      <c r="BX253" s="5">
        <v>0</v>
      </c>
      <c r="BY253" s="16">
        <f t="shared" ref="BY253:BY264" si="422">IF(BW253=0,0,BX253/BW253*1000)</f>
        <v>0</v>
      </c>
      <c r="BZ253" s="6">
        <v>0</v>
      </c>
      <c r="CA253" s="5">
        <v>0</v>
      </c>
      <c r="CB253" s="16">
        <f t="shared" ref="CB253:CB264" si="423">IF(BZ253=0,0,CA253/BZ253*1000)</f>
        <v>0</v>
      </c>
      <c r="CC253" s="6">
        <v>0</v>
      </c>
      <c r="CD253" s="5">
        <v>0</v>
      </c>
      <c r="CE253" s="16">
        <f t="shared" ref="CE253:CE264" si="424">IF(CC253=0,0,CD253/CC253*1000)</f>
        <v>0</v>
      </c>
      <c r="CF253" s="6">
        <v>0</v>
      </c>
      <c r="CG253" s="5">
        <v>0</v>
      </c>
      <c r="CH253" s="16">
        <f t="shared" ref="CH253:CH264" si="425">IF(CF253=0,0,CG253/CF253*1000)</f>
        <v>0</v>
      </c>
      <c r="CI253" s="6">
        <v>0</v>
      </c>
      <c r="CJ253" s="5">
        <v>0</v>
      </c>
      <c r="CK253" s="16">
        <f t="shared" ref="CK253:CK264" si="426">IF(CI253=0,0,CJ253/CI253*1000)</f>
        <v>0</v>
      </c>
      <c r="CL253" s="6">
        <v>0</v>
      </c>
      <c r="CM253" s="5">
        <v>0</v>
      </c>
      <c r="CN253" s="16">
        <f t="shared" ref="CN253:CN264" si="427">IF(CL253=0,0,CM253/CL253*1000)</f>
        <v>0</v>
      </c>
      <c r="CO253" s="6">
        <v>0</v>
      </c>
      <c r="CP253" s="5">
        <v>0</v>
      </c>
      <c r="CQ253" s="16">
        <f t="shared" ref="CQ253:CQ264" si="428">IF(CO253=0,0,CP253/CO253*1000)</f>
        <v>0</v>
      </c>
      <c r="CR253" s="6">
        <v>0</v>
      </c>
      <c r="CS253" s="5">
        <v>0</v>
      </c>
      <c r="CT253" s="16">
        <f t="shared" ref="CT253:CT264" si="429">IF(CR253=0,0,CS253/CR253*1000)</f>
        <v>0</v>
      </c>
      <c r="CU253" s="6">
        <v>0</v>
      </c>
      <c r="CV253" s="5">
        <v>0</v>
      </c>
      <c r="CW253" s="16">
        <f t="shared" ref="CW253:CW264" si="430">IF(CU253=0,0,CV253/CU253*1000)</f>
        <v>0</v>
      </c>
      <c r="CX253" s="6">
        <f>SUMIF($C$5:$CW$5,"Ton",C253:CW253)</f>
        <v>2.6607999999999996</v>
      </c>
      <c r="CY253" s="16">
        <f>SUMIF($C$5:$CW$5,"F*",C253:CW253)</f>
        <v>339.399</v>
      </c>
    </row>
    <row r="254" spans="1:103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431">IF(C254=0,0,D254/C254*1000)</f>
        <v>0</v>
      </c>
      <c r="F254" s="6">
        <v>0</v>
      </c>
      <c r="G254" s="5">
        <v>0</v>
      </c>
      <c r="H254" s="16">
        <f t="shared" si="399"/>
        <v>0</v>
      </c>
      <c r="I254" s="6">
        <v>0</v>
      </c>
      <c r="J254" s="5">
        <v>0</v>
      </c>
      <c r="K254" s="16">
        <f t="shared" si="400"/>
        <v>0</v>
      </c>
      <c r="L254" s="6">
        <v>0</v>
      </c>
      <c r="M254" s="5">
        <v>0</v>
      </c>
      <c r="N254" s="16">
        <f t="shared" si="401"/>
        <v>0</v>
      </c>
      <c r="O254" s="74">
        <v>1.0475000000000001</v>
      </c>
      <c r="P254" s="5">
        <v>40.020000000000003</v>
      </c>
      <c r="Q254" s="16">
        <f t="shared" si="402"/>
        <v>38205.250596658705</v>
      </c>
      <c r="R254" s="6">
        <v>0</v>
      </c>
      <c r="S254" s="5">
        <v>0</v>
      </c>
      <c r="T254" s="16">
        <f t="shared" si="403"/>
        <v>0</v>
      </c>
      <c r="U254" s="6">
        <v>0</v>
      </c>
      <c r="V254" s="5">
        <v>0</v>
      </c>
      <c r="W254" s="16">
        <f t="shared" si="404"/>
        <v>0</v>
      </c>
      <c r="X254" s="6">
        <v>0</v>
      </c>
      <c r="Y254" s="5">
        <v>0</v>
      </c>
      <c r="Z254" s="16">
        <f t="shared" si="405"/>
        <v>0</v>
      </c>
      <c r="AA254" s="6">
        <v>0</v>
      </c>
      <c r="AB254" s="5">
        <v>0</v>
      </c>
      <c r="AC254" s="16">
        <f t="shared" si="406"/>
        <v>0</v>
      </c>
      <c r="AD254" s="6">
        <v>0</v>
      </c>
      <c r="AE254" s="5">
        <v>0</v>
      </c>
      <c r="AF254" s="16">
        <f t="shared" si="407"/>
        <v>0</v>
      </c>
      <c r="AG254" s="6">
        <v>0</v>
      </c>
      <c r="AH254" s="5">
        <v>0</v>
      </c>
      <c r="AI254" s="16">
        <f t="shared" si="408"/>
        <v>0</v>
      </c>
      <c r="AJ254" s="6">
        <v>0</v>
      </c>
      <c r="AK254" s="5">
        <v>0</v>
      </c>
      <c r="AL254" s="16">
        <f t="shared" si="409"/>
        <v>0</v>
      </c>
      <c r="AM254" s="6">
        <v>0</v>
      </c>
      <c r="AN254" s="5">
        <v>0</v>
      </c>
      <c r="AO254" s="16">
        <f t="shared" si="410"/>
        <v>0</v>
      </c>
      <c r="AP254" s="6">
        <v>0</v>
      </c>
      <c r="AQ254" s="5">
        <v>0</v>
      </c>
      <c r="AR254" s="16">
        <f t="shared" si="411"/>
        <v>0</v>
      </c>
      <c r="AS254" s="6">
        <v>0</v>
      </c>
      <c r="AT254" s="5">
        <v>0</v>
      </c>
      <c r="AU254" s="16">
        <f t="shared" si="412"/>
        <v>0</v>
      </c>
      <c r="AV254" s="6">
        <v>0</v>
      </c>
      <c r="AW254" s="5">
        <v>0</v>
      </c>
      <c r="AX254" s="16">
        <f t="shared" si="413"/>
        <v>0</v>
      </c>
      <c r="AY254" s="74">
        <v>2.1309999999999999E-2</v>
      </c>
      <c r="AZ254" s="5">
        <v>3.726</v>
      </c>
      <c r="BA254" s="16">
        <f t="shared" si="414"/>
        <v>174847.48944157673</v>
      </c>
      <c r="BB254" s="6">
        <v>0</v>
      </c>
      <c r="BC254" s="5">
        <v>0</v>
      </c>
      <c r="BD254" s="16">
        <f t="shared" si="415"/>
        <v>0</v>
      </c>
      <c r="BE254" s="6">
        <v>0</v>
      </c>
      <c r="BF254" s="5">
        <v>0</v>
      </c>
      <c r="BG254" s="16">
        <f t="shared" si="416"/>
        <v>0</v>
      </c>
      <c r="BH254" s="6">
        <v>0</v>
      </c>
      <c r="BI254" s="5">
        <v>0</v>
      </c>
      <c r="BJ254" s="16">
        <f t="shared" si="417"/>
        <v>0</v>
      </c>
      <c r="BK254" s="74">
        <v>0.17499999999999999</v>
      </c>
      <c r="BL254" s="5">
        <v>1.9990000000000001</v>
      </c>
      <c r="BM254" s="16">
        <f t="shared" si="418"/>
        <v>11422.857142857143</v>
      </c>
      <c r="BN254" s="74">
        <v>0.63300000000000001</v>
      </c>
      <c r="BO254" s="5">
        <v>44.923000000000002</v>
      </c>
      <c r="BP254" s="16">
        <f t="shared" si="419"/>
        <v>70968.404423380736</v>
      </c>
      <c r="BQ254" s="6">
        <v>0</v>
      </c>
      <c r="BR254" s="5">
        <v>0</v>
      </c>
      <c r="BS254" s="16">
        <f t="shared" si="420"/>
        <v>0</v>
      </c>
      <c r="BT254" s="6">
        <v>0</v>
      </c>
      <c r="BU254" s="5">
        <v>0</v>
      </c>
      <c r="BV254" s="16">
        <f t="shared" si="421"/>
        <v>0</v>
      </c>
      <c r="BW254" s="6">
        <v>0</v>
      </c>
      <c r="BX254" s="5">
        <v>0</v>
      </c>
      <c r="BY254" s="16">
        <f t="shared" si="422"/>
        <v>0</v>
      </c>
      <c r="BZ254" s="6">
        <v>0</v>
      </c>
      <c r="CA254" s="5">
        <v>0</v>
      </c>
      <c r="CB254" s="16">
        <f t="shared" si="423"/>
        <v>0</v>
      </c>
      <c r="CC254" s="6">
        <v>0</v>
      </c>
      <c r="CD254" s="5">
        <v>0</v>
      </c>
      <c r="CE254" s="16">
        <f t="shared" si="424"/>
        <v>0</v>
      </c>
      <c r="CF254" s="6">
        <v>0</v>
      </c>
      <c r="CG254" s="5">
        <v>0</v>
      </c>
      <c r="CH254" s="16">
        <f t="shared" si="425"/>
        <v>0</v>
      </c>
      <c r="CI254" s="6">
        <v>0</v>
      </c>
      <c r="CJ254" s="5">
        <v>0</v>
      </c>
      <c r="CK254" s="16">
        <f t="shared" si="426"/>
        <v>0</v>
      </c>
      <c r="CL254" s="6">
        <v>0</v>
      </c>
      <c r="CM254" s="5">
        <v>0</v>
      </c>
      <c r="CN254" s="16">
        <f t="shared" si="427"/>
        <v>0</v>
      </c>
      <c r="CO254" s="6">
        <v>0</v>
      </c>
      <c r="CP254" s="5">
        <v>0</v>
      </c>
      <c r="CQ254" s="16">
        <f t="shared" si="428"/>
        <v>0</v>
      </c>
      <c r="CR254" s="6">
        <v>0</v>
      </c>
      <c r="CS254" s="5">
        <v>0</v>
      </c>
      <c r="CT254" s="16">
        <f t="shared" si="429"/>
        <v>0</v>
      </c>
      <c r="CU254" s="6">
        <v>0</v>
      </c>
      <c r="CV254" s="5">
        <v>0</v>
      </c>
      <c r="CW254" s="16">
        <f t="shared" si="430"/>
        <v>0</v>
      </c>
      <c r="CX254" s="6">
        <f t="shared" ref="CX254:CX265" si="432">SUMIF($C$5:$CW$5,"Ton",C254:CW254)</f>
        <v>1.8768100000000001</v>
      </c>
      <c r="CY254" s="16">
        <f t="shared" ref="CY254:CY265" si="433">SUMIF($C$5:$CW$5,"F*",C254:CW254)</f>
        <v>90.668000000000006</v>
      </c>
    </row>
    <row r="255" spans="1:103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431"/>
        <v>0</v>
      </c>
      <c r="F255" s="6">
        <v>0</v>
      </c>
      <c r="G255" s="5">
        <v>0</v>
      </c>
      <c r="H255" s="16">
        <f t="shared" si="399"/>
        <v>0</v>
      </c>
      <c r="I255" s="6">
        <v>0</v>
      </c>
      <c r="J255" s="5">
        <v>0</v>
      </c>
      <c r="K255" s="16">
        <f t="shared" si="400"/>
        <v>0</v>
      </c>
      <c r="L255" s="6">
        <v>0</v>
      </c>
      <c r="M255" s="5">
        <v>0</v>
      </c>
      <c r="N255" s="16">
        <f t="shared" si="401"/>
        <v>0</v>
      </c>
      <c r="O255" s="74">
        <v>1.86073</v>
      </c>
      <c r="P255" s="5">
        <v>69.141000000000005</v>
      </c>
      <c r="Q255" s="16">
        <f t="shared" si="402"/>
        <v>37157.997130158597</v>
      </c>
      <c r="R255" s="6">
        <v>0</v>
      </c>
      <c r="S255" s="5">
        <v>0</v>
      </c>
      <c r="T255" s="16">
        <f t="shared" si="403"/>
        <v>0</v>
      </c>
      <c r="U255" s="6">
        <v>0</v>
      </c>
      <c r="V255" s="5">
        <v>0</v>
      </c>
      <c r="W255" s="16">
        <f t="shared" si="404"/>
        <v>0</v>
      </c>
      <c r="X255" s="6">
        <v>0</v>
      </c>
      <c r="Y255" s="5">
        <v>0</v>
      </c>
      <c r="Z255" s="16">
        <f t="shared" si="405"/>
        <v>0</v>
      </c>
      <c r="AA255" s="74">
        <v>4.7999999999999996E-3</v>
      </c>
      <c r="AB255" s="5">
        <v>0.65800000000000003</v>
      </c>
      <c r="AC255" s="16">
        <f t="shared" si="406"/>
        <v>137083.33333333334</v>
      </c>
      <c r="AD255" s="6">
        <v>0</v>
      </c>
      <c r="AE255" s="5">
        <v>0</v>
      </c>
      <c r="AF255" s="16">
        <f t="shared" si="407"/>
        <v>0</v>
      </c>
      <c r="AG255" s="6">
        <v>0</v>
      </c>
      <c r="AH255" s="5">
        <v>0</v>
      </c>
      <c r="AI255" s="16">
        <f t="shared" si="408"/>
        <v>0</v>
      </c>
      <c r="AJ255" s="6">
        <v>0</v>
      </c>
      <c r="AK255" s="5">
        <v>0</v>
      </c>
      <c r="AL255" s="16">
        <f t="shared" si="409"/>
        <v>0</v>
      </c>
      <c r="AM255" s="6">
        <v>0</v>
      </c>
      <c r="AN255" s="5">
        <v>0</v>
      </c>
      <c r="AO255" s="16">
        <f t="shared" si="410"/>
        <v>0</v>
      </c>
      <c r="AP255" s="6">
        <v>0</v>
      </c>
      <c r="AQ255" s="5">
        <v>0</v>
      </c>
      <c r="AR255" s="16">
        <f t="shared" si="411"/>
        <v>0</v>
      </c>
      <c r="AS255" s="6">
        <v>0</v>
      </c>
      <c r="AT255" s="5">
        <v>0</v>
      </c>
      <c r="AU255" s="16">
        <f t="shared" si="412"/>
        <v>0</v>
      </c>
      <c r="AV255" s="6">
        <v>0</v>
      </c>
      <c r="AW255" s="5">
        <v>0</v>
      </c>
      <c r="AX255" s="16">
        <f t="shared" si="413"/>
        <v>0</v>
      </c>
      <c r="AY255" s="74">
        <v>0.57499999999999996</v>
      </c>
      <c r="AZ255" s="5">
        <v>5.21</v>
      </c>
      <c r="BA255" s="16">
        <f t="shared" si="414"/>
        <v>9060.8695652173919</v>
      </c>
      <c r="BB255" s="6">
        <v>0</v>
      </c>
      <c r="BC255" s="5">
        <v>0</v>
      </c>
      <c r="BD255" s="16">
        <f t="shared" si="415"/>
        <v>0</v>
      </c>
      <c r="BE255" s="6">
        <v>0</v>
      </c>
      <c r="BF255" s="5">
        <v>0</v>
      </c>
      <c r="BG255" s="16">
        <f t="shared" si="416"/>
        <v>0</v>
      </c>
      <c r="BH255" s="6">
        <v>0</v>
      </c>
      <c r="BI255" s="5">
        <v>0</v>
      </c>
      <c r="BJ255" s="16">
        <f t="shared" si="417"/>
        <v>0</v>
      </c>
      <c r="BK255" s="74">
        <v>0.125</v>
      </c>
      <c r="BL255" s="5">
        <v>1.1970000000000001</v>
      </c>
      <c r="BM255" s="16">
        <f t="shared" si="418"/>
        <v>9576</v>
      </c>
      <c r="BN255" s="74">
        <v>2.5000000000000001E-2</v>
      </c>
      <c r="BO255" s="5">
        <v>0.16500000000000001</v>
      </c>
      <c r="BP255" s="16">
        <f t="shared" si="419"/>
        <v>6600</v>
      </c>
      <c r="BQ255" s="6">
        <v>0</v>
      </c>
      <c r="BR255" s="5">
        <v>0</v>
      </c>
      <c r="BS255" s="16">
        <f t="shared" si="420"/>
        <v>0</v>
      </c>
      <c r="BT255" s="6">
        <v>0</v>
      </c>
      <c r="BU255" s="5">
        <v>0</v>
      </c>
      <c r="BV255" s="16">
        <f t="shared" si="421"/>
        <v>0</v>
      </c>
      <c r="BW255" s="6">
        <v>0</v>
      </c>
      <c r="BX255" s="5">
        <v>0</v>
      </c>
      <c r="BY255" s="16">
        <f t="shared" si="422"/>
        <v>0</v>
      </c>
      <c r="BZ255" s="6">
        <v>0</v>
      </c>
      <c r="CA255" s="5">
        <v>0</v>
      </c>
      <c r="CB255" s="16">
        <f t="shared" si="423"/>
        <v>0</v>
      </c>
      <c r="CC255" s="6">
        <v>0</v>
      </c>
      <c r="CD255" s="5">
        <v>0</v>
      </c>
      <c r="CE255" s="16">
        <f t="shared" si="424"/>
        <v>0</v>
      </c>
      <c r="CF255" s="6">
        <v>0</v>
      </c>
      <c r="CG255" s="5">
        <v>0</v>
      </c>
      <c r="CH255" s="16">
        <f t="shared" si="425"/>
        <v>0</v>
      </c>
      <c r="CI255" s="6">
        <v>0</v>
      </c>
      <c r="CJ255" s="5">
        <v>0</v>
      </c>
      <c r="CK255" s="16">
        <f t="shared" si="426"/>
        <v>0</v>
      </c>
      <c r="CL255" s="6">
        <v>0</v>
      </c>
      <c r="CM255" s="5">
        <v>0</v>
      </c>
      <c r="CN255" s="16">
        <f t="shared" si="427"/>
        <v>0</v>
      </c>
      <c r="CO255" s="6">
        <v>0</v>
      </c>
      <c r="CP255" s="5">
        <v>0</v>
      </c>
      <c r="CQ255" s="16">
        <f t="shared" si="428"/>
        <v>0</v>
      </c>
      <c r="CR255" s="6">
        <v>0</v>
      </c>
      <c r="CS255" s="5">
        <v>0</v>
      </c>
      <c r="CT255" s="16">
        <f t="shared" si="429"/>
        <v>0</v>
      </c>
      <c r="CU255" s="6">
        <v>0</v>
      </c>
      <c r="CV255" s="5">
        <v>0</v>
      </c>
      <c r="CW255" s="16">
        <f t="shared" si="430"/>
        <v>0</v>
      </c>
      <c r="CX255" s="6">
        <f t="shared" si="432"/>
        <v>2.5905299999999998</v>
      </c>
      <c r="CY255" s="16">
        <f t="shared" si="433"/>
        <v>76.371000000000009</v>
      </c>
    </row>
    <row r="256" spans="1:103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99"/>
        <v>0</v>
      </c>
      <c r="I256" s="6">
        <v>0</v>
      </c>
      <c r="J256" s="5">
        <v>0</v>
      </c>
      <c r="K256" s="16">
        <f t="shared" si="400"/>
        <v>0</v>
      </c>
      <c r="L256" s="6">
        <v>0</v>
      </c>
      <c r="M256" s="5">
        <v>0</v>
      </c>
      <c r="N256" s="16">
        <f t="shared" si="401"/>
        <v>0</v>
      </c>
      <c r="O256" s="74">
        <v>1.1930000000000001</v>
      </c>
      <c r="P256" s="5">
        <v>46.073</v>
      </c>
      <c r="Q256" s="16">
        <f t="shared" si="402"/>
        <v>38619.446772841577</v>
      </c>
      <c r="R256" s="6">
        <v>0</v>
      </c>
      <c r="S256" s="5">
        <v>0</v>
      </c>
      <c r="T256" s="16">
        <f t="shared" si="403"/>
        <v>0</v>
      </c>
      <c r="U256" s="6">
        <v>0</v>
      </c>
      <c r="V256" s="5">
        <v>0</v>
      </c>
      <c r="W256" s="16">
        <f t="shared" si="404"/>
        <v>0</v>
      </c>
      <c r="X256" s="6">
        <v>0</v>
      </c>
      <c r="Y256" s="5">
        <v>0</v>
      </c>
      <c r="Z256" s="16">
        <f t="shared" si="405"/>
        <v>0</v>
      </c>
      <c r="AA256" s="6">
        <v>0</v>
      </c>
      <c r="AB256" s="5">
        <v>0</v>
      </c>
      <c r="AC256" s="16">
        <f t="shared" si="406"/>
        <v>0</v>
      </c>
      <c r="AD256" s="6">
        <v>0</v>
      </c>
      <c r="AE256" s="5">
        <v>0</v>
      </c>
      <c r="AF256" s="16">
        <f t="shared" si="407"/>
        <v>0</v>
      </c>
      <c r="AG256" s="6">
        <v>0</v>
      </c>
      <c r="AH256" s="5">
        <v>0</v>
      </c>
      <c r="AI256" s="16">
        <f t="shared" si="408"/>
        <v>0</v>
      </c>
      <c r="AJ256" s="6">
        <v>0</v>
      </c>
      <c r="AK256" s="5">
        <v>0</v>
      </c>
      <c r="AL256" s="16">
        <f t="shared" si="409"/>
        <v>0</v>
      </c>
      <c r="AM256" s="6">
        <v>0</v>
      </c>
      <c r="AN256" s="5">
        <v>0</v>
      </c>
      <c r="AO256" s="16">
        <f t="shared" si="410"/>
        <v>0</v>
      </c>
      <c r="AP256" s="6">
        <v>0</v>
      </c>
      <c r="AQ256" s="5">
        <v>0</v>
      </c>
      <c r="AR256" s="16">
        <f t="shared" si="411"/>
        <v>0</v>
      </c>
      <c r="AS256" s="6">
        <v>0</v>
      </c>
      <c r="AT256" s="5">
        <v>0</v>
      </c>
      <c r="AU256" s="16">
        <f t="shared" si="412"/>
        <v>0</v>
      </c>
      <c r="AV256" s="6">
        <v>0</v>
      </c>
      <c r="AW256" s="5">
        <v>0</v>
      </c>
      <c r="AX256" s="16">
        <f t="shared" si="413"/>
        <v>0</v>
      </c>
      <c r="AY256" s="74">
        <v>11.234999999999999</v>
      </c>
      <c r="AZ256" s="5">
        <v>594.31299999999999</v>
      </c>
      <c r="BA256" s="16">
        <f t="shared" si="414"/>
        <v>52898.35336003561</v>
      </c>
      <c r="BB256" s="6">
        <v>0</v>
      </c>
      <c r="BC256" s="5">
        <v>0</v>
      </c>
      <c r="BD256" s="16">
        <f t="shared" si="415"/>
        <v>0</v>
      </c>
      <c r="BE256" s="6">
        <v>0</v>
      </c>
      <c r="BF256" s="5">
        <v>0</v>
      </c>
      <c r="BG256" s="16">
        <f t="shared" si="416"/>
        <v>0</v>
      </c>
      <c r="BH256" s="6">
        <v>0</v>
      </c>
      <c r="BI256" s="5">
        <v>0</v>
      </c>
      <c r="BJ256" s="16">
        <f t="shared" si="417"/>
        <v>0</v>
      </c>
      <c r="BK256" s="74">
        <v>3.05</v>
      </c>
      <c r="BL256" s="5">
        <v>7.26</v>
      </c>
      <c r="BM256" s="16">
        <f t="shared" si="418"/>
        <v>2380.3278688524592</v>
      </c>
      <c r="BN256" s="74">
        <v>0.58504</v>
      </c>
      <c r="BO256" s="5">
        <v>6.101</v>
      </c>
      <c r="BP256" s="16">
        <f t="shared" si="419"/>
        <v>10428.34677970737</v>
      </c>
      <c r="BQ256" s="6">
        <v>0</v>
      </c>
      <c r="BR256" s="5">
        <v>0</v>
      </c>
      <c r="BS256" s="16">
        <f t="shared" si="420"/>
        <v>0</v>
      </c>
      <c r="BT256" s="6">
        <v>0</v>
      </c>
      <c r="BU256" s="5">
        <v>0</v>
      </c>
      <c r="BV256" s="16">
        <f t="shared" si="421"/>
        <v>0</v>
      </c>
      <c r="BW256" s="6">
        <v>0</v>
      </c>
      <c r="BX256" s="5">
        <v>0</v>
      </c>
      <c r="BY256" s="16">
        <f t="shared" si="422"/>
        <v>0</v>
      </c>
      <c r="BZ256" s="6">
        <v>0</v>
      </c>
      <c r="CA256" s="5">
        <v>0</v>
      </c>
      <c r="CB256" s="16">
        <f t="shared" si="423"/>
        <v>0</v>
      </c>
      <c r="CC256" s="6">
        <v>0</v>
      </c>
      <c r="CD256" s="5">
        <v>0</v>
      </c>
      <c r="CE256" s="16">
        <f t="shared" si="424"/>
        <v>0</v>
      </c>
      <c r="CF256" s="6">
        <v>0</v>
      </c>
      <c r="CG256" s="5">
        <v>0</v>
      </c>
      <c r="CH256" s="16">
        <f t="shared" si="425"/>
        <v>0</v>
      </c>
      <c r="CI256" s="6">
        <v>0</v>
      </c>
      <c r="CJ256" s="5">
        <v>0</v>
      </c>
      <c r="CK256" s="16">
        <f t="shared" si="426"/>
        <v>0</v>
      </c>
      <c r="CL256" s="6">
        <v>0</v>
      </c>
      <c r="CM256" s="5">
        <v>0</v>
      </c>
      <c r="CN256" s="16">
        <f t="shared" si="427"/>
        <v>0</v>
      </c>
      <c r="CO256" s="6">
        <v>0</v>
      </c>
      <c r="CP256" s="5">
        <v>0</v>
      </c>
      <c r="CQ256" s="16">
        <f t="shared" si="428"/>
        <v>0</v>
      </c>
      <c r="CR256" s="6">
        <v>0</v>
      </c>
      <c r="CS256" s="5">
        <v>0</v>
      </c>
      <c r="CT256" s="16">
        <f t="shared" si="429"/>
        <v>0</v>
      </c>
      <c r="CU256" s="6">
        <v>0</v>
      </c>
      <c r="CV256" s="5">
        <v>0</v>
      </c>
      <c r="CW256" s="16">
        <f t="shared" si="430"/>
        <v>0</v>
      </c>
      <c r="CX256" s="6">
        <f t="shared" si="432"/>
        <v>16.063039999999997</v>
      </c>
      <c r="CY256" s="16">
        <f t="shared" si="433"/>
        <v>653.74699999999996</v>
      </c>
    </row>
    <row r="257" spans="1:103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434">IF(C257=0,0,D257/C257*1000)</f>
        <v>0</v>
      </c>
      <c r="F257" s="6">
        <v>0</v>
      </c>
      <c r="G257" s="5">
        <v>0</v>
      </c>
      <c r="H257" s="16">
        <f t="shared" si="399"/>
        <v>0</v>
      </c>
      <c r="I257" s="6">
        <v>0</v>
      </c>
      <c r="J257" s="5">
        <v>0</v>
      </c>
      <c r="K257" s="16">
        <f t="shared" si="400"/>
        <v>0</v>
      </c>
      <c r="L257" s="6">
        <v>0</v>
      </c>
      <c r="M257" s="5">
        <v>0</v>
      </c>
      <c r="N257" s="16">
        <f t="shared" si="401"/>
        <v>0</v>
      </c>
      <c r="O257" s="74">
        <v>18.184380000000001</v>
      </c>
      <c r="P257" s="5">
        <v>217.71299999999999</v>
      </c>
      <c r="Q257" s="16">
        <f t="shared" si="402"/>
        <v>11972.528070794824</v>
      </c>
      <c r="R257" s="6">
        <v>0</v>
      </c>
      <c r="S257" s="5">
        <v>0</v>
      </c>
      <c r="T257" s="16">
        <f t="shared" si="403"/>
        <v>0</v>
      </c>
      <c r="U257" s="6">
        <v>0</v>
      </c>
      <c r="V257" s="5">
        <v>0</v>
      </c>
      <c r="W257" s="16">
        <f t="shared" si="404"/>
        <v>0</v>
      </c>
      <c r="X257" s="6">
        <v>0</v>
      </c>
      <c r="Y257" s="5">
        <v>0</v>
      </c>
      <c r="Z257" s="16">
        <f t="shared" si="405"/>
        <v>0</v>
      </c>
      <c r="AA257" s="74">
        <v>6.3E-3</v>
      </c>
      <c r="AB257" s="5">
        <v>0.878</v>
      </c>
      <c r="AC257" s="16">
        <f t="shared" si="406"/>
        <v>139365.07936507938</v>
      </c>
      <c r="AD257" s="6">
        <v>0</v>
      </c>
      <c r="AE257" s="5">
        <v>0</v>
      </c>
      <c r="AF257" s="16">
        <f t="shared" si="407"/>
        <v>0</v>
      </c>
      <c r="AG257" s="6">
        <v>0</v>
      </c>
      <c r="AH257" s="5">
        <v>0</v>
      </c>
      <c r="AI257" s="16">
        <f t="shared" si="408"/>
        <v>0</v>
      </c>
      <c r="AJ257" s="6">
        <v>0</v>
      </c>
      <c r="AK257" s="5">
        <v>0</v>
      </c>
      <c r="AL257" s="16">
        <f t="shared" si="409"/>
        <v>0</v>
      </c>
      <c r="AM257" s="6">
        <v>0</v>
      </c>
      <c r="AN257" s="5">
        <v>0</v>
      </c>
      <c r="AO257" s="16">
        <f t="shared" si="410"/>
        <v>0</v>
      </c>
      <c r="AP257" s="6">
        <v>0</v>
      </c>
      <c r="AQ257" s="5">
        <v>0</v>
      </c>
      <c r="AR257" s="16">
        <f t="shared" si="411"/>
        <v>0</v>
      </c>
      <c r="AS257" s="6">
        <v>0</v>
      </c>
      <c r="AT257" s="5">
        <v>0</v>
      </c>
      <c r="AU257" s="16">
        <f t="shared" si="412"/>
        <v>0</v>
      </c>
      <c r="AV257" s="6">
        <v>0</v>
      </c>
      <c r="AW257" s="5">
        <v>0</v>
      </c>
      <c r="AX257" s="16">
        <f t="shared" si="413"/>
        <v>0</v>
      </c>
      <c r="AY257" s="74">
        <v>7.4999999999999997E-2</v>
      </c>
      <c r="AZ257" s="5">
        <v>2.2200000000000002</v>
      </c>
      <c r="BA257" s="16">
        <f t="shared" si="414"/>
        <v>29600.000000000004</v>
      </c>
      <c r="BB257" s="6">
        <v>0</v>
      </c>
      <c r="BC257" s="5">
        <v>0</v>
      </c>
      <c r="BD257" s="16">
        <f t="shared" si="415"/>
        <v>0</v>
      </c>
      <c r="BE257" s="6">
        <v>0</v>
      </c>
      <c r="BF257" s="5">
        <v>0</v>
      </c>
      <c r="BG257" s="16">
        <f t="shared" si="416"/>
        <v>0</v>
      </c>
      <c r="BH257" s="6">
        <v>0</v>
      </c>
      <c r="BI257" s="5">
        <v>0</v>
      </c>
      <c r="BJ257" s="16">
        <f t="shared" si="417"/>
        <v>0</v>
      </c>
      <c r="BK257" s="74">
        <v>1.2749999999999999</v>
      </c>
      <c r="BL257" s="5">
        <v>4.0010000000000003</v>
      </c>
      <c r="BM257" s="16">
        <f t="shared" si="418"/>
        <v>3138.0392156862749</v>
      </c>
      <c r="BN257" s="74">
        <v>0.125</v>
      </c>
      <c r="BO257" s="5">
        <v>0.32800000000000001</v>
      </c>
      <c r="BP257" s="16">
        <f t="shared" si="419"/>
        <v>2624</v>
      </c>
      <c r="BQ257" s="6">
        <v>0</v>
      </c>
      <c r="BR257" s="5">
        <v>0</v>
      </c>
      <c r="BS257" s="16">
        <f t="shared" si="420"/>
        <v>0</v>
      </c>
      <c r="BT257" s="6">
        <v>0</v>
      </c>
      <c r="BU257" s="5">
        <v>0</v>
      </c>
      <c r="BV257" s="16">
        <f t="shared" si="421"/>
        <v>0</v>
      </c>
      <c r="BW257" s="6">
        <v>0</v>
      </c>
      <c r="BX257" s="5">
        <v>0</v>
      </c>
      <c r="BY257" s="16">
        <f t="shared" si="422"/>
        <v>0</v>
      </c>
      <c r="BZ257" s="6">
        <v>0</v>
      </c>
      <c r="CA257" s="5">
        <v>0</v>
      </c>
      <c r="CB257" s="16">
        <f t="shared" si="423"/>
        <v>0</v>
      </c>
      <c r="CC257" s="6">
        <v>0</v>
      </c>
      <c r="CD257" s="5">
        <v>0</v>
      </c>
      <c r="CE257" s="16">
        <f t="shared" si="424"/>
        <v>0</v>
      </c>
      <c r="CF257" s="6">
        <v>0</v>
      </c>
      <c r="CG257" s="5">
        <v>0</v>
      </c>
      <c r="CH257" s="16">
        <f t="shared" si="425"/>
        <v>0</v>
      </c>
      <c r="CI257" s="6">
        <v>0</v>
      </c>
      <c r="CJ257" s="5">
        <v>0</v>
      </c>
      <c r="CK257" s="16">
        <f t="shared" si="426"/>
        <v>0</v>
      </c>
      <c r="CL257" s="6">
        <v>0</v>
      </c>
      <c r="CM257" s="5">
        <v>0</v>
      </c>
      <c r="CN257" s="16">
        <f t="shared" si="427"/>
        <v>0</v>
      </c>
      <c r="CO257" s="6">
        <v>0</v>
      </c>
      <c r="CP257" s="5">
        <v>0</v>
      </c>
      <c r="CQ257" s="16">
        <f t="shared" si="428"/>
        <v>0</v>
      </c>
      <c r="CR257" s="6">
        <v>0</v>
      </c>
      <c r="CS257" s="5">
        <v>0</v>
      </c>
      <c r="CT257" s="16">
        <f t="shared" si="429"/>
        <v>0</v>
      </c>
      <c r="CU257" s="6">
        <v>0</v>
      </c>
      <c r="CV257" s="5">
        <v>0</v>
      </c>
      <c r="CW257" s="16">
        <f t="shared" si="430"/>
        <v>0</v>
      </c>
      <c r="CX257" s="6">
        <f t="shared" si="432"/>
        <v>19.665679999999998</v>
      </c>
      <c r="CY257" s="16">
        <f t="shared" si="433"/>
        <v>225.14</v>
      </c>
    </row>
    <row r="258" spans="1:103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434"/>
        <v>0</v>
      </c>
      <c r="F258" s="6">
        <v>0</v>
      </c>
      <c r="G258" s="5">
        <v>0</v>
      </c>
      <c r="H258" s="16">
        <f t="shared" si="399"/>
        <v>0</v>
      </c>
      <c r="I258" s="6">
        <v>0</v>
      </c>
      <c r="J258" s="5">
        <v>0</v>
      </c>
      <c r="K258" s="16">
        <f t="shared" si="400"/>
        <v>0</v>
      </c>
      <c r="L258" s="6">
        <v>0</v>
      </c>
      <c r="M258" s="5">
        <v>0</v>
      </c>
      <c r="N258" s="16">
        <f t="shared" si="401"/>
        <v>0</v>
      </c>
      <c r="O258" s="74">
        <v>3.6942699999999999</v>
      </c>
      <c r="P258" s="5">
        <v>225.20099999999999</v>
      </c>
      <c r="Q258" s="16">
        <f t="shared" si="402"/>
        <v>60959.540044447211</v>
      </c>
      <c r="R258" s="6">
        <v>0</v>
      </c>
      <c r="S258" s="5">
        <v>0</v>
      </c>
      <c r="T258" s="16">
        <f t="shared" si="403"/>
        <v>0</v>
      </c>
      <c r="U258" s="6">
        <v>0</v>
      </c>
      <c r="V258" s="5">
        <v>0</v>
      </c>
      <c r="W258" s="16">
        <f t="shared" si="404"/>
        <v>0</v>
      </c>
      <c r="X258" s="6">
        <v>0</v>
      </c>
      <c r="Y258" s="5">
        <v>0</v>
      </c>
      <c r="Z258" s="16">
        <f t="shared" si="405"/>
        <v>0</v>
      </c>
      <c r="AA258" s="74">
        <v>4.7999999999999996E-3</v>
      </c>
      <c r="AB258" s="5">
        <v>0.67</v>
      </c>
      <c r="AC258" s="16">
        <f t="shared" si="406"/>
        <v>139583.33333333334</v>
      </c>
      <c r="AD258" s="6">
        <v>0</v>
      </c>
      <c r="AE258" s="5">
        <v>0</v>
      </c>
      <c r="AF258" s="16">
        <f t="shared" si="407"/>
        <v>0</v>
      </c>
      <c r="AG258" s="6">
        <v>0</v>
      </c>
      <c r="AH258" s="5">
        <v>0</v>
      </c>
      <c r="AI258" s="16">
        <f t="shared" si="408"/>
        <v>0</v>
      </c>
      <c r="AJ258" s="74">
        <v>2.7299999999999998E-3</v>
      </c>
      <c r="AK258" s="5">
        <v>0.4</v>
      </c>
      <c r="AL258" s="16">
        <f t="shared" si="409"/>
        <v>146520.14652014655</v>
      </c>
      <c r="AM258" s="6">
        <v>0</v>
      </c>
      <c r="AN258" s="5">
        <v>0</v>
      </c>
      <c r="AO258" s="16">
        <f t="shared" si="410"/>
        <v>0</v>
      </c>
      <c r="AP258" s="6">
        <v>0</v>
      </c>
      <c r="AQ258" s="5">
        <v>0</v>
      </c>
      <c r="AR258" s="16">
        <f t="shared" si="411"/>
        <v>0</v>
      </c>
      <c r="AS258" s="6">
        <v>0</v>
      </c>
      <c r="AT258" s="5">
        <v>0</v>
      </c>
      <c r="AU258" s="16">
        <f t="shared" si="412"/>
        <v>0</v>
      </c>
      <c r="AV258" s="6">
        <v>0</v>
      </c>
      <c r="AW258" s="5">
        <v>0</v>
      </c>
      <c r="AX258" s="16">
        <f t="shared" si="413"/>
        <v>0</v>
      </c>
      <c r="AY258" s="74">
        <v>3</v>
      </c>
      <c r="AZ258" s="5">
        <v>652.15099999999995</v>
      </c>
      <c r="BA258" s="16">
        <f t="shared" si="414"/>
        <v>217383.66666666663</v>
      </c>
      <c r="BB258" s="6">
        <v>0</v>
      </c>
      <c r="BC258" s="5">
        <v>0</v>
      </c>
      <c r="BD258" s="16">
        <f t="shared" si="415"/>
        <v>0</v>
      </c>
      <c r="BE258" s="6">
        <v>0</v>
      </c>
      <c r="BF258" s="5">
        <v>0</v>
      </c>
      <c r="BG258" s="16">
        <f t="shared" si="416"/>
        <v>0</v>
      </c>
      <c r="BH258" s="6">
        <v>0</v>
      </c>
      <c r="BI258" s="5">
        <v>0</v>
      </c>
      <c r="BJ258" s="16">
        <f t="shared" si="417"/>
        <v>0</v>
      </c>
      <c r="BK258" s="6">
        <v>0</v>
      </c>
      <c r="BL258" s="5">
        <v>0</v>
      </c>
      <c r="BM258" s="16">
        <f t="shared" si="418"/>
        <v>0</v>
      </c>
      <c r="BN258" s="74">
        <v>0.10797</v>
      </c>
      <c r="BO258" s="5">
        <v>4.9550000000000001</v>
      </c>
      <c r="BP258" s="16">
        <f t="shared" si="419"/>
        <v>45892.377512271931</v>
      </c>
      <c r="BQ258" s="6">
        <v>0</v>
      </c>
      <c r="BR258" s="5">
        <v>0</v>
      </c>
      <c r="BS258" s="16">
        <f t="shared" si="420"/>
        <v>0</v>
      </c>
      <c r="BT258" s="6">
        <v>0</v>
      </c>
      <c r="BU258" s="5">
        <v>0</v>
      </c>
      <c r="BV258" s="16">
        <f t="shared" si="421"/>
        <v>0</v>
      </c>
      <c r="BW258" s="6">
        <v>0</v>
      </c>
      <c r="BX258" s="5">
        <v>0</v>
      </c>
      <c r="BY258" s="16">
        <f t="shared" si="422"/>
        <v>0</v>
      </c>
      <c r="BZ258" s="6">
        <v>0</v>
      </c>
      <c r="CA258" s="5">
        <v>0</v>
      </c>
      <c r="CB258" s="16">
        <f t="shared" si="423"/>
        <v>0</v>
      </c>
      <c r="CC258" s="6">
        <v>0</v>
      </c>
      <c r="CD258" s="5">
        <v>0</v>
      </c>
      <c r="CE258" s="16">
        <f t="shared" si="424"/>
        <v>0</v>
      </c>
      <c r="CF258" s="6">
        <v>0</v>
      </c>
      <c r="CG258" s="5">
        <v>0</v>
      </c>
      <c r="CH258" s="16">
        <f t="shared" si="425"/>
        <v>0</v>
      </c>
      <c r="CI258" s="6">
        <v>0</v>
      </c>
      <c r="CJ258" s="5">
        <v>0</v>
      </c>
      <c r="CK258" s="16">
        <f t="shared" si="426"/>
        <v>0</v>
      </c>
      <c r="CL258" s="6">
        <v>0</v>
      </c>
      <c r="CM258" s="5">
        <v>0</v>
      </c>
      <c r="CN258" s="16">
        <f t="shared" si="427"/>
        <v>0</v>
      </c>
      <c r="CO258" s="6">
        <v>0</v>
      </c>
      <c r="CP258" s="5">
        <v>0</v>
      </c>
      <c r="CQ258" s="16">
        <f t="shared" si="428"/>
        <v>0</v>
      </c>
      <c r="CR258" s="74">
        <v>1.2369999999999999E-2</v>
      </c>
      <c r="CS258" s="5">
        <v>0.41899999999999998</v>
      </c>
      <c r="CT258" s="16">
        <f t="shared" si="429"/>
        <v>33872.271624898953</v>
      </c>
      <c r="CU258" s="6">
        <v>0</v>
      </c>
      <c r="CV258" s="5">
        <v>0</v>
      </c>
      <c r="CW258" s="16">
        <f t="shared" si="430"/>
        <v>0</v>
      </c>
      <c r="CX258" s="6">
        <f t="shared" si="432"/>
        <v>6.8221400000000001</v>
      </c>
      <c r="CY258" s="16">
        <f t="shared" si="433"/>
        <v>883.79599999999994</v>
      </c>
    </row>
    <row r="259" spans="1:103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434"/>
        <v>0</v>
      </c>
      <c r="F259" s="6">
        <v>0</v>
      </c>
      <c r="G259" s="5">
        <v>0</v>
      </c>
      <c r="H259" s="16">
        <f t="shared" si="399"/>
        <v>0</v>
      </c>
      <c r="I259" s="6">
        <v>0</v>
      </c>
      <c r="J259" s="5">
        <v>0</v>
      </c>
      <c r="K259" s="16">
        <f t="shared" si="400"/>
        <v>0</v>
      </c>
      <c r="L259" s="6">
        <v>0</v>
      </c>
      <c r="M259" s="5">
        <v>0</v>
      </c>
      <c r="N259" s="16">
        <f t="shared" si="401"/>
        <v>0</v>
      </c>
      <c r="O259" s="74">
        <v>1.54274</v>
      </c>
      <c r="P259" s="5">
        <v>57.947000000000003</v>
      </c>
      <c r="Q259" s="16">
        <f t="shared" si="402"/>
        <v>37561.092601475299</v>
      </c>
      <c r="R259" s="6">
        <v>0</v>
      </c>
      <c r="S259" s="5">
        <v>0</v>
      </c>
      <c r="T259" s="16">
        <f t="shared" si="403"/>
        <v>0</v>
      </c>
      <c r="U259" s="6">
        <v>0</v>
      </c>
      <c r="V259" s="5">
        <v>0</v>
      </c>
      <c r="W259" s="16">
        <f t="shared" si="404"/>
        <v>0</v>
      </c>
      <c r="X259" s="6">
        <v>0</v>
      </c>
      <c r="Y259" s="5">
        <v>0</v>
      </c>
      <c r="Z259" s="16">
        <f t="shared" si="405"/>
        <v>0</v>
      </c>
      <c r="AA259" s="74">
        <v>1.2E-2</v>
      </c>
      <c r="AB259" s="5">
        <v>1.8959999999999999</v>
      </c>
      <c r="AC259" s="16">
        <f t="shared" si="406"/>
        <v>158000</v>
      </c>
      <c r="AD259" s="6">
        <v>0</v>
      </c>
      <c r="AE259" s="5">
        <v>0</v>
      </c>
      <c r="AF259" s="16">
        <f t="shared" si="407"/>
        <v>0</v>
      </c>
      <c r="AG259" s="6">
        <v>0</v>
      </c>
      <c r="AH259" s="5">
        <v>0</v>
      </c>
      <c r="AI259" s="16">
        <f t="shared" si="408"/>
        <v>0</v>
      </c>
      <c r="AJ259" s="6">
        <v>0</v>
      </c>
      <c r="AK259" s="5">
        <v>0</v>
      </c>
      <c r="AL259" s="16">
        <f t="shared" si="409"/>
        <v>0</v>
      </c>
      <c r="AM259" s="6">
        <v>0</v>
      </c>
      <c r="AN259" s="5">
        <v>0</v>
      </c>
      <c r="AO259" s="16">
        <f t="shared" si="410"/>
        <v>0</v>
      </c>
      <c r="AP259" s="6">
        <v>0</v>
      </c>
      <c r="AQ259" s="5">
        <v>0</v>
      </c>
      <c r="AR259" s="16">
        <f t="shared" si="411"/>
        <v>0</v>
      </c>
      <c r="AS259" s="74">
        <v>11.8</v>
      </c>
      <c r="AT259" s="5">
        <v>2172.962</v>
      </c>
      <c r="AU259" s="16">
        <f t="shared" si="412"/>
        <v>184149.32203389829</v>
      </c>
      <c r="AV259" s="6">
        <v>0</v>
      </c>
      <c r="AW259" s="5">
        <v>0</v>
      </c>
      <c r="AX259" s="16">
        <f t="shared" si="413"/>
        <v>0</v>
      </c>
      <c r="AY259" s="74">
        <v>1.9870000000000001</v>
      </c>
      <c r="AZ259" s="5">
        <v>278.036</v>
      </c>
      <c r="BA259" s="16">
        <f t="shared" si="414"/>
        <v>139927.52893809762</v>
      </c>
      <c r="BB259" s="6">
        <v>0</v>
      </c>
      <c r="BC259" s="5">
        <v>0</v>
      </c>
      <c r="BD259" s="16">
        <f t="shared" si="415"/>
        <v>0</v>
      </c>
      <c r="BE259" s="6">
        <v>0</v>
      </c>
      <c r="BF259" s="5">
        <v>0</v>
      </c>
      <c r="BG259" s="16">
        <f t="shared" si="416"/>
        <v>0</v>
      </c>
      <c r="BH259" s="6">
        <v>0</v>
      </c>
      <c r="BI259" s="5">
        <v>0</v>
      </c>
      <c r="BJ259" s="16">
        <f t="shared" si="417"/>
        <v>0</v>
      </c>
      <c r="BK259" s="6">
        <v>0</v>
      </c>
      <c r="BL259" s="5">
        <v>0</v>
      </c>
      <c r="BM259" s="16">
        <f t="shared" si="418"/>
        <v>0</v>
      </c>
      <c r="BN259" s="74">
        <v>0.125</v>
      </c>
      <c r="BO259" s="5">
        <v>0.30299999999999999</v>
      </c>
      <c r="BP259" s="16">
        <f t="shared" si="419"/>
        <v>2424</v>
      </c>
      <c r="BQ259" s="6">
        <v>0</v>
      </c>
      <c r="BR259" s="5">
        <v>0</v>
      </c>
      <c r="BS259" s="16">
        <f t="shared" si="420"/>
        <v>0</v>
      </c>
      <c r="BT259" s="6">
        <v>0</v>
      </c>
      <c r="BU259" s="5">
        <v>0</v>
      </c>
      <c r="BV259" s="16">
        <f t="shared" si="421"/>
        <v>0</v>
      </c>
      <c r="BW259" s="6">
        <v>0</v>
      </c>
      <c r="BX259" s="5">
        <v>0</v>
      </c>
      <c r="BY259" s="16">
        <f t="shared" si="422"/>
        <v>0</v>
      </c>
      <c r="BZ259" s="6">
        <v>0</v>
      </c>
      <c r="CA259" s="5">
        <v>0</v>
      </c>
      <c r="CB259" s="16">
        <f t="shared" si="423"/>
        <v>0</v>
      </c>
      <c r="CC259" s="6">
        <v>0</v>
      </c>
      <c r="CD259" s="5">
        <v>0</v>
      </c>
      <c r="CE259" s="16">
        <f t="shared" si="424"/>
        <v>0</v>
      </c>
      <c r="CF259" s="6">
        <v>0</v>
      </c>
      <c r="CG259" s="5">
        <v>0</v>
      </c>
      <c r="CH259" s="16">
        <f t="shared" si="425"/>
        <v>0</v>
      </c>
      <c r="CI259" s="6">
        <v>0</v>
      </c>
      <c r="CJ259" s="5">
        <v>0</v>
      </c>
      <c r="CK259" s="16">
        <f t="shared" si="426"/>
        <v>0</v>
      </c>
      <c r="CL259" s="6">
        <v>0</v>
      </c>
      <c r="CM259" s="5">
        <v>0</v>
      </c>
      <c r="CN259" s="16">
        <f t="shared" si="427"/>
        <v>0</v>
      </c>
      <c r="CO259" s="6">
        <v>0</v>
      </c>
      <c r="CP259" s="5">
        <v>0</v>
      </c>
      <c r="CQ259" s="16">
        <f t="shared" si="428"/>
        <v>0</v>
      </c>
      <c r="CR259" s="6">
        <v>0</v>
      </c>
      <c r="CS259" s="5">
        <v>0</v>
      </c>
      <c r="CT259" s="16">
        <f t="shared" si="429"/>
        <v>0</v>
      </c>
      <c r="CU259" s="6">
        <v>0</v>
      </c>
      <c r="CV259" s="5">
        <v>0</v>
      </c>
      <c r="CW259" s="16">
        <f t="shared" si="430"/>
        <v>0</v>
      </c>
      <c r="CX259" s="6">
        <f t="shared" si="432"/>
        <v>15.466740000000001</v>
      </c>
      <c r="CY259" s="16">
        <f t="shared" si="433"/>
        <v>2511.1439999999998</v>
      </c>
    </row>
    <row r="260" spans="1:103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434"/>
        <v>0</v>
      </c>
      <c r="F260" s="6">
        <v>0</v>
      </c>
      <c r="G260" s="5">
        <v>0</v>
      </c>
      <c r="H260" s="16">
        <f t="shared" si="399"/>
        <v>0</v>
      </c>
      <c r="I260" s="6">
        <v>0</v>
      </c>
      <c r="J260" s="5">
        <v>0</v>
      </c>
      <c r="K260" s="16">
        <f t="shared" si="400"/>
        <v>0</v>
      </c>
      <c r="L260" s="6">
        <v>0</v>
      </c>
      <c r="M260" s="5">
        <v>0</v>
      </c>
      <c r="N260" s="16">
        <f t="shared" si="401"/>
        <v>0</v>
      </c>
      <c r="O260" s="74">
        <v>2.016</v>
      </c>
      <c r="P260" s="5">
        <v>68.856999999999999</v>
      </c>
      <c r="Q260" s="16">
        <f t="shared" si="402"/>
        <v>34155.257936507936</v>
      </c>
      <c r="R260" s="6">
        <v>0</v>
      </c>
      <c r="S260" s="5">
        <v>0</v>
      </c>
      <c r="T260" s="16">
        <f t="shared" si="403"/>
        <v>0</v>
      </c>
      <c r="U260" s="6">
        <v>0</v>
      </c>
      <c r="V260" s="5">
        <v>0</v>
      </c>
      <c r="W260" s="16">
        <f t="shared" si="404"/>
        <v>0</v>
      </c>
      <c r="X260" s="6">
        <v>0</v>
      </c>
      <c r="Y260" s="5">
        <v>0</v>
      </c>
      <c r="Z260" s="16">
        <f t="shared" si="405"/>
        <v>0</v>
      </c>
      <c r="AA260" s="74">
        <v>1.4999999999999999E-2</v>
      </c>
      <c r="AB260" s="5">
        <v>1.254</v>
      </c>
      <c r="AC260" s="16">
        <f t="shared" si="406"/>
        <v>83600.000000000015</v>
      </c>
      <c r="AD260" s="6">
        <v>0</v>
      </c>
      <c r="AE260" s="5">
        <v>0</v>
      </c>
      <c r="AF260" s="16">
        <f t="shared" si="407"/>
        <v>0</v>
      </c>
      <c r="AG260" s="6">
        <v>0</v>
      </c>
      <c r="AH260" s="5">
        <v>0</v>
      </c>
      <c r="AI260" s="16">
        <f t="shared" si="408"/>
        <v>0</v>
      </c>
      <c r="AJ260" s="6">
        <v>0</v>
      </c>
      <c r="AK260" s="5">
        <v>0</v>
      </c>
      <c r="AL260" s="16">
        <f t="shared" si="409"/>
        <v>0</v>
      </c>
      <c r="AM260" s="6">
        <v>0</v>
      </c>
      <c r="AN260" s="5">
        <v>0</v>
      </c>
      <c r="AO260" s="16">
        <f t="shared" si="410"/>
        <v>0</v>
      </c>
      <c r="AP260" s="6">
        <v>0</v>
      </c>
      <c r="AQ260" s="5">
        <v>0</v>
      </c>
      <c r="AR260" s="16">
        <f t="shared" si="411"/>
        <v>0</v>
      </c>
      <c r="AS260" s="6">
        <v>0</v>
      </c>
      <c r="AT260" s="5">
        <v>0</v>
      </c>
      <c r="AU260" s="16">
        <f t="shared" si="412"/>
        <v>0</v>
      </c>
      <c r="AV260" s="6">
        <v>0</v>
      </c>
      <c r="AW260" s="5">
        <v>0</v>
      </c>
      <c r="AX260" s="16">
        <f t="shared" si="413"/>
        <v>0</v>
      </c>
      <c r="AY260" s="74">
        <v>1.506</v>
      </c>
      <c r="AZ260" s="5">
        <v>340.97800000000001</v>
      </c>
      <c r="BA260" s="16">
        <f t="shared" si="414"/>
        <v>226413.01460823373</v>
      </c>
      <c r="BB260" s="6">
        <v>0</v>
      </c>
      <c r="BC260" s="5">
        <v>0</v>
      </c>
      <c r="BD260" s="16">
        <f t="shared" si="415"/>
        <v>0</v>
      </c>
      <c r="BE260" s="6">
        <v>0</v>
      </c>
      <c r="BF260" s="5">
        <v>0</v>
      </c>
      <c r="BG260" s="16">
        <f t="shared" si="416"/>
        <v>0</v>
      </c>
      <c r="BH260" s="6">
        <v>0</v>
      </c>
      <c r="BI260" s="5">
        <v>0</v>
      </c>
      <c r="BJ260" s="16">
        <f t="shared" si="417"/>
        <v>0</v>
      </c>
      <c r="BK260" s="6">
        <v>0</v>
      </c>
      <c r="BL260" s="5">
        <v>0</v>
      </c>
      <c r="BM260" s="16">
        <f t="shared" si="418"/>
        <v>0</v>
      </c>
      <c r="BN260" s="74">
        <v>0.25545000000000001</v>
      </c>
      <c r="BO260" s="5">
        <v>7.68</v>
      </c>
      <c r="BP260" s="16">
        <f t="shared" si="419"/>
        <v>30064.591896652964</v>
      </c>
      <c r="BQ260" s="6">
        <v>0</v>
      </c>
      <c r="BR260" s="5">
        <v>0</v>
      </c>
      <c r="BS260" s="16">
        <f t="shared" si="420"/>
        <v>0</v>
      </c>
      <c r="BT260" s="6">
        <v>0</v>
      </c>
      <c r="BU260" s="5">
        <v>0</v>
      </c>
      <c r="BV260" s="16">
        <f t="shared" si="421"/>
        <v>0</v>
      </c>
      <c r="BW260" s="6">
        <v>0</v>
      </c>
      <c r="BX260" s="5">
        <v>0</v>
      </c>
      <c r="BY260" s="16">
        <f t="shared" si="422"/>
        <v>0</v>
      </c>
      <c r="BZ260" s="74">
        <v>0.2</v>
      </c>
      <c r="CA260" s="5">
        <v>9.3249999999999993</v>
      </c>
      <c r="CB260" s="16">
        <f t="shared" si="423"/>
        <v>46624.999999999993</v>
      </c>
      <c r="CC260" s="6">
        <v>0</v>
      </c>
      <c r="CD260" s="5">
        <v>0</v>
      </c>
      <c r="CE260" s="16">
        <f t="shared" si="424"/>
        <v>0</v>
      </c>
      <c r="CF260" s="6">
        <v>0</v>
      </c>
      <c r="CG260" s="5">
        <v>0</v>
      </c>
      <c r="CH260" s="16">
        <f t="shared" si="425"/>
        <v>0</v>
      </c>
      <c r="CI260" s="6">
        <v>0</v>
      </c>
      <c r="CJ260" s="5">
        <v>0</v>
      </c>
      <c r="CK260" s="16">
        <f t="shared" si="426"/>
        <v>0</v>
      </c>
      <c r="CL260" s="6">
        <v>0</v>
      </c>
      <c r="CM260" s="5">
        <v>0</v>
      </c>
      <c r="CN260" s="16">
        <f t="shared" si="427"/>
        <v>0</v>
      </c>
      <c r="CO260" s="6">
        <v>0</v>
      </c>
      <c r="CP260" s="5">
        <v>0</v>
      </c>
      <c r="CQ260" s="16">
        <f t="shared" si="428"/>
        <v>0</v>
      </c>
      <c r="CR260" s="6">
        <v>0</v>
      </c>
      <c r="CS260" s="5">
        <v>0</v>
      </c>
      <c r="CT260" s="16">
        <f t="shared" si="429"/>
        <v>0</v>
      </c>
      <c r="CU260" s="6">
        <v>0</v>
      </c>
      <c r="CV260" s="5">
        <v>0</v>
      </c>
      <c r="CW260" s="16">
        <f t="shared" si="430"/>
        <v>0</v>
      </c>
      <c r="CX260" s="6">
        <f t="shared" si="432"/>
        <v>3.9924500000000003</v>
      </c>
      <c r="CY260" s="16">
        <f t="shared" si="433"/>
        <v>428.09399999999999</v>
      </c>
    </row>
    <row r="261" spans="1:103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434"/>
        <v>0</v>
      </c>
      <c r="F261" s="6">
        <v>0</v>
      </c>
      <c r="G261" s="5">
        <v>0</v>
      </c>
      <c r="H261" s="16">
        <f t="shared" si="399"/>
        <v>0</v>
      </c>
      <c r="I261" s="6">
        <v>0</v>
      </c>
      <c r="J261" s="5">
        <v>0</v>
      </c>
      <c r="K261" s="16">
        <f t="shared" si="400"/>
        <v>0</v>
      </c>
      <c r="L261" s="6">
        <v>0</v>
      </c>
      <c r="M261" s="5">
        <v>0</v>
      </c>
      <c r="N261" s="16">
        <f t="shared" si="401"/>
        <v>0</v>
      </c>
      <c r="O261" s="74">
        <v>1.6799200000000001</v>
      </c>
      <c r="P261" s="5">
        <v>55.777000000000001</v>
      </c>
      <c r="Q261" s="16">
        <f t="shared" si="402"/>
        <v>33202.176294109246</v>
      </c>
      <c r="R261" s="6">
        <v>0</v>
      </c>
      <c r="S261" s="5">
        <v>0</v>
      </c>
      <c r="T261" s="16">
        <f t="shared" si="403"/>
        <v>0</v>
      </c>
      <c r="U261" s="6">
        <v>0</v>
      </c>
      <c r="V261" s="5">
        <v>0</v>
      </c>
      <c r="W261" s="16">
        <f t="shared" si="404"/>
        <v>0</v>
      </c>
      <c r="X261" s="6">
        <v>0</v>
      </c>
      <c r="Y261" s="5">
        <v>0</v>
      </c>
      <c r="Z261" s="16">
        <f t="shared" si="405"/>
        <v>0</v>
      </c>
      <c r="AA261" s="74">
        <v>1.5E-3</v>
      </c>
      <c r="AB261" s="5">
        <v>0.23599999999999999</v>
      </c>
      <c r="AC261" s="16">
        <f t="shared" si="406"/>
        <v>157333.33333333331</v>
      </c>
      <c r="AD261" s="6">
        <v>0</v>
      </c>
      <c r="AE261" s="5">
        <v>0</v>
      </c>
      <c r="AF261" s="16">
        <f t="shared" si="407"/>
        <v>0</v>
      </c>
      <c r="AG261" s="6">
        <v>0</v>
      </c>
      <c r="AH261" s="5">
        <v>0</v>
      </c>
      <c r="AI261" s="16">
        <f t="shared" si="408"/>
        <v>0</v>
      </c>
      <c r="AJ261" s="6">
        <v>0</v>
      </c>
      <c r="AK261" s="5">
        <v>0</v>
      </c>
      <c r="AL261" s="16">
        <f t="shared" si="409"/>
        <v>0</v>
      </c>
      <c r="AM261" s="6">
        <v>0</v>
      </c>
      <c r="AN261" s="5">
        <v>0</v>
      </c>
      <c r="AO261" s="16">
        <f t="shared" si="410"/>
        <v>0</v>
      </c>
      <c r="AP261" s="6">
        <v>0</v>
      </c>
      <c r="AQ261" s="5">
        <v>0</v>
      </c>
      <c r="AR261" s="16">
        <f t="shared" si="411"/>
        <v>0</v>
      </c>
      <c r="AS261" s="6">
        <v>0</v>
      </c>
      <c r="AT261" s="5">
        <v>0</v>
      </c>
      <c r="AU261" s="16">
        <f t="shared" si="412"/>
        <v>0</v>
      </c>
      <c r="AV261" s="6">
        <v>0</v>
      </c>
      <c r="AW261" s="5">
        <v>0</v>
      </c>
      <c r="AX261" s="16">
        <f t="shared" si="413"/>
        <v>0</v>
      </c>
      <c r="AY261" s="74">
        <v>1.83</v>
      </c>
      <c r="AZ261" s="5">
        <v>364.38299999999998</v>
      </c>
      <c r="BA261" s="16">
        <f t="shared" si="414"/>
        <v>199116.39344262291</v>
      </c>
      <c r="BB261" s="6">
        <v>0</v>
      </c>
      <c r="BC261" s="5">
        <v>0</v>
      </c>
      <c r="BD261" s="16">
        <f t="shared" si="415"/>
        <v>0</v>
      </c>
      <c r="BE261" s="6">
        <v>0</v>
      </c>
      <c r="BF261" s="5">
        <v>0</v>
      </c>
      <c r="BG261" s="16">
        <f t="shared" si="416"/>
        <v>0</v>
      </c>
      <c r="BH261" s="6">
        <v>0</v>
      </c>
      <c r="BI261" s="5">
        <v>0</v>
      </c>
      <c r="BJ261" s="16">
        <f t="shared" si="417"/>
        <v>0</v>
      </c>
      <c r="BK261" s="74">
        <v>1.0049999999999999</v>
      </c>
      <c r="BL261" s="5">
        <v>19.745000000000001</v>
      </c>
      <c r="BM261" s="16">
        <f t="shared" si="418"/>
        <v>19646.766169154234</v>
      </c>
      <c r="BN261" s="74">
        <v>0.18991999999999998</v>
      </c>
      <c r="BO261" s="5">
        <v>9.1750000000000007</v>
      </c>
      <c r="BP261" s="16">
        <f t="shared" si="419"/>
        <v>48309.81465880372</v>
      </c>
      <c r="BQ261" s="6">
        <v>0</v>
      </c>
      <c r="BR261" s="5">
        <v>0</v>
      </c>
      <c r="BS261" s="16">
        <f t="shared" si="420"/>
        <v>0</v>
      </c>
      <c r="BT261" s="6">
        <v>0</v>
      </c>
      <c r="BU261" s="5">
        <v>0</v>
      </c>
      <c r="BV261" s="16">
        <f t="shared" si="421"/>
        <v>0</v>
      </c>
      <c r="BW261" s="6">
        <v>0</v>
      </c>
      <c r="BX261" s="5">
        <v>0</v>
      </c>
      <c r="BY261" s="16">
        <f t="shared" si="422"/>
        <v>0</v>
      </c>
      <c r="BZ261" s="6">
        <v>0</v>
      </c>
      <c r="CA261" s="5">
        <v>0</v>
      </c>
      <c r="CB261" s="16">
        <f t="shared" si="423"/>
        <v>0</v>
      </c>
      <c r="CC261" s="6">
        <v>0</v>
      </c>
      <c r="CD261" s="5">
        <v>0</v>
      </c>
      <c r="CE261" s="16">
        <f t="shared" si="424"/>
        <v>0</v>
      </c>
      <c r="CF261" s="6">
        <v>0</v>
      </c>
      <c r="CG261" s="5">
        <v>0</v>
      </c>
      <c r="CH261" s="16">
        <f t="shared" si="425"/>
        <v>0</v>
      </c>
      <c r="CI261" s="6">
        <v>0</v>
      </c>
      <c r="CJ261" s="5">
        <v>0</v>
      </c>
      <c r="CK261" s="16">
        <f t="shared" si="426"/>
        <v>0</v>
      </c>
      <c r="CL261" s="6">
        <v>0</v>
      </c>
      <c r="CM261" s="5">
        <v>0</v>
      </c>
      <c r="CN261" s="16">
        <f t="shared" si="427"/>
        <v>0</v>
      </c>
      <c r="CO261" s="6">
        <v>0</v>
      </c>
      <c r="CP261" s="5">
        <v>0</v>
      </c>
      <c r="CQ261" s="16">
        <f t="shared" si="428"/>
        <v>0</v>
      </c>
      <c r="CR261" s="6">
        <v>0</v>
      </c>
      <c r="CS261" s="5">
        <v>0</v>
      </c>
      <c r="CT261" s="16">
        <f t="shared" si="429"/>
        <v>0</v>
      </c>
      <c r="CU261" s="6">
        <v>0</v>
      </c>
      <c r="CV261" s="5">
        <v>0</v>
      </c>
      <c r="CW261" s="16">
        <f t="shared" si="430"/>
        <v>0</v>
      </c>
      <c r="CX261" s="6">
        <f t="shared" si="432"/>
        <v>4.70634</v>
      </c>
      <c r="CY261" s="16">
        <f t="shared" si="433"/>
        <v>449.31599999999997</v>
      </c>
    </row>
    <row r="262" spans="1:103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434"/>
        <v>0</v>
      </c>
      <c r="F262" s="6">
        <v>0</v>
      </c>
      <c r="G262" s="5">
        <v>0</v>
      </c>
      <c r="H262" s="16">
        <f t="shared" si="399"/>
        <v>0</v>
      </c>
      <c r="I262" s="6">
        <v>0</v>
      </c>
      <c r="J262" s="5">
        <v>0</v>
      </c>
      <c r="K262" s="16">
        <f t="shared" si="400"/>
        <v>0</v>
      </c>
      <c r="L262" s="6">
        <v>0</v>
      </c>
      <c r="M262" s="5">
        <v>0</v>
      </c>
      <c r="N262" s="16">
        <f t="shared" si="401"/>
        <v>0</v>
      </c>
      <c r="O262" s="74">
        <v>1.345</v>
      </c>
      <c r="P262" s="5">
        <v>49.872</v>
      </c>
      <c r="Q262" s="16">
        <f t="shared" si="402"/>
        <v>37079.553903345724</v>
      </c>
      <c r="R262" s="6">
        <v>0</v>
      </c>
      <c r="S262" s="5">
        <v>0</v>
      </c>
      <c r="T262" s="16">
        <f t="shared" si="403"/>
        <v>0</v>
      </c>
      <c r="U262" s="6">
        <v>0</v>
      </c>
      <c r="V262" s="5">
        <v>0</v>
      </c>
      <c r="W262" s="16">
        <f t="shared" si="404"/>
        <v>0</v>
      </c>
      <c r="X262" s="6">
        <v>0</v>
      </c>
      <c r="Y262" s="5">
        <v>0</v>
      </c>
      <c r="Z262" s="16">
        <f t="shared" si="405"/>
        <v>0</v>
      </c>
      <c r="AA262" s="74">
        <v>1.8E-3</v>
      </c>
      <c r="AB262" s="5">
        <v>0.23599999999999999</v>
      </c>
      <c r="AC262" s="16">
        <f t="shared" si="406"/>
        <v>131111.11111111112</v>
      </c>
      <c r="AD262" s="6">
        <v>0</v>
      </c>
      <c r="AE262" s="5">
        <v>0</v>
      </c>
      <c r="AF262" s="16">
        <f t="shared" si="407"/>
        <v>0</v>
      </c>
      <c r="AG262" s="6">
        <v>0</v>
      </c>
      <c r="AH262" s="5">
        <v>0</v>
      </c>
      <c r="AI262" s="16">
        <f t="shared" si="408"/>
        <v>0</v>
      </c>
      <c r="AJ262" s="6">
        <v>0</v>
      </c>
      <c r="AK262" s="5">
        <v>0</v>
      </c>
      <c r="AL262" s="16">
        <f t="shared" si="409"/>
        <v>0</v>
      </c>
      <c r="AM262" s="6">
        <v>0</v>
      </c>
      <c r="AN262" s="5">
        <v>0</v>
      </c>
      <c r="AO262" s="16">
        <f t="shared" si="410"/>
        <v>0</v>
      </c>
      <c r="AP262" s="6">
        <v>0</v>
      </c>
      <c r="AQ262" s="5">
        <v>0</v>
      </c>
      <c r="AR262" s="16">
        <f t="shared" si="411"/>
        <v>0</v>
      </c>
      <c r="AS262" s="6">
        <v>0</v>
      </c>
      <c r="AT262" s="5">
        <v>0</v>
      </c>
      <c r="AU262" s="16">
        <f t="shared" si="412"/>
        <v>0</v>
      </c>
      <c r="AV262" s="6">
        <v>0</v>
      </c>
      <c r="AW262" s="5">
        <v>0</v>
      </c>
      <c r="AX262" s="16">
        <f t="shared" si="413"/>
        <v>0</v>
      </c>
      <c r="AY262" s="74">
        <v>1.65</v>
      </c>
      <c r="AZ262" s="5">
        <v>309.94900000000001</v>
      </c>
      <c r="BA262" s="16">
        <f t="shared" si="414"/>
        <v>187847.87878787881</v>
      </c>
      <c r="BB262" s="6">
        <v>0</v>
      </c>
      <c r="BC262" s="5">
        <v>0</v>
      </c>
      <c r="BD262" s="16">
        <f t="shared" si="415"/>
        <v>0</v>
      </c>
      <c r="BE262" s="6">
        <v>0</v>
      </c>
      <c r="BF262" s="5">
        <v>0</v>
      </c>
      <c r="BG262" s="16">
        <f t="shared" si="416"/>
        <v>0</v>
      </c>
      <c r="BH262" s="6">
        <v>0</v>
      </c>
      <c r="BI262" s="5">
        <v>0</v>
      </c>
      <c r="BJ262" s="16">
        <f t="shared" si="417"/>
        <v>0</v>
      </c>
      <c r="BK262" s="74">
        <v>0.72499999999999998</v>
      </c>
      <c r="BL262" s="5">
        <v>1.74</v>
      </c>
      <c r="BM262" s="16">
        <f t="shared" si="418"/>
        <v>2400</v>
      </c>
      <c r="BN262" s="74">
        <v>0.16043000000000002</v>
      </c>
      <c r="BO262" s="5">
        <v>7.85</v>
      </c>
      <c r="BP262" s="16">
        <f t="shared" si="419"/>
        <v>48930.997943028102</v>
      </c>
      <c r="BQ262" s="6">
        <v>0</v>
      </c>
      <c r="BR262" s="5">
        <v>0</v>
      </c>
      <c r="BS262" s="16">
        <f t="shared" si="420"/>
        <v>0</v>
      </c>
      <c r="BT262" s="6">
        <v>0</v>
      </c>
      <c r="BU262" s="5">
        <v>0</v>
      </c>
      <c r="BV262" s="16">
        <f t="shared" si="421"/>
        <v>0</v>
      </c>
      <c r="BW262" s="6">
        <v>0</v>
      </c>
      <c r="BX262" s="5">
        <v>0</v>
      </c>
      <c r="BY262" s="16">
        <f t="shared" si="422"/>
        <v>0</v>
      </c>
      <c r="BZ262" s="6">
        <v>0</v>
      </c>
      <c r="CA262" s="5">
        <v>0</v>
      </c>
      <c r="CB262" s="16">
        <f t="shared" si="423"/>
        <v>0</v>
      </c>
      <c r="CC262" s="6">
        <v>0</v>
      </c>
      <c r="CD262" s="5">
        <v>0</v>
      </c>
      <c r="CE262" s="16">
        <f t="shared" si="424"/>
        <v>0</v>
      </c>
      <c r="CF262" s="6">
        <v>0</v>
      </c>
      <c r="CG262" s="5">
        <v>0</v>
      </c>
      <c r="CH262" s="16">
        <f t="shared" si="425"/>
        <v>0</v>
      </c>
      <c r="CI262" s="6">
        <v>0</v>
      </c>
      <c r="CJ262" s="5">
        <v>0</v>
      </c>
      <c r="CK262" s="16">
        <f t="shared" si="426"/>
        <v>0</v>
      </c>
      <c r="CL262" s="6">
        <v>0</v>
      </c>
      <c r="CM262" s="5">
        <v>0</v>
      </c>
      <c r="CN262" s="16">
        <f t="shared" si="427"/>
        <v>0</v>
      </c>
      <c r="CO262" s="6">
        <v>0</v>
      </c>
      <c r="CP262" s="5">
        <v>0</v>
      </c>
      <c r="CQ262" s="16">
        <f t="shared" si="428"/>
        <v>0</v>
      </c>
      <c r="CR262" s="6">
        <v>0</v>
      </c>
      <c r="CS262" s="5">
        <v>0</v>
      </c>
      <c r="CT262" s="16">
        <f t="shared" si="429"/>
        <v>0</v>
      </c>
      <c r="CU262" s="6">
        <v>0</v>
      </c>
      <c r="CV262" s="5">
        <v>0</v>
      </c>
      <c r="CW262" s="16">
        <f t="shared" si="430"/>
        <v>0</v>
      </c>
      <c r="CX262" s="6">
        <f t="shared" si="432"/>
        <v>3.8822299999999998</v>
      </c>
      <c r="CY262" s="16">
        <f t="shared" si="433"/>
        <v>369.64700000000005</v>
      </c>
    </row>
    <row r="263" spans="1:103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434"/>
        <v>0</v>
      </c>
      <c r="F263" s="6">
        <v>0</v>
      </c>
      <c r="G263" s="5">
        <v>0</v>
      </c>
      <c r="H263" s="16">
        <f t="shared" si="399"/>
        <v>0</v>
      </c>
      <c r="I263" s="6">
        <v>0</v>
      </c>
      <c r="J263" s="5">
        <v>0</v>
      </c>
      <c r="K263" s="16">
        <f t="shared" si="400"/>
        <v>0</v>
      </c>
      <c r="L263" s="6">
        <v>0</v>
      </c>
      <c r="M263" s="5">
        <v>0</v>
      </c>
      <c r="N263" s="16">
        <f t="shared" si="401"/>
        <v>0</v>
      </c>
      <c r="O263" s="74">
        <v>2.7981700000000003</v>
      </c>
      <c r="P263" s="5">
        <v>42.173000000000002</v>
      </c>
      <c r="Q263" s="16">
        <f t="shared" si="402"/>
        <v>15071.636105025784</v>
      </c>
      <c r="R263" s="6">
        <v>0</v>
      </c>
      <c r="S263" s="5">
        <v>0</v>
      </c>
      <c r="T263" s="16">
        <f t="shared" si="403"/>
        <v>0</v>
      </c>
      <c r="U263" s="6">
        <v>0</v>
      </c>
      <c r="V263" s="5">
        <v>0</v>
      </c>
      <c r="W263" s="16">
        <f t="shared" si="404"/>
        <v>0</v>
      </c>
      <c r="X263" s="6">
        <v>0</v>
      </c>
      <c r="Y263" s="5">
        <v>0</v>
      </c>
      <c r="Z263" s="16">
        <f t="shared" si="405"/>
        <v>0</v>
      </c>
      <c r="AA263" s="74">
        <v>1.5E-3</v>
      </c>
      <c r="AB263" s="5">
        <v>0.23599999999999999</v>
      </c>
      <c r="AC263" s="16">
        <f t="shared" si="406"/>
        <v>157333.33333333331</v>
      </c>
      <c r="AD263" s="6">
        <v>0</v>
      </c>
      <c r="AE263" s="5">
        <v>0</v>
      </c>
      <c r="AF263" s="16">
        <f t="shared" si="407"/>
        <v>0</v>
      </c>
      <c r="AG263" s="6">
        <v>0</v>
      </c>
      <c r="AH263" s="5">
        <v>0</v>
      </c>
      <c r="AI263" s="16">
        <f t="shared" si="408"/>
        <v>0</v>
      </c>
      <c r="AJ263" s="6">
        <v>0</v>
      </c>
      <c r="AK263" s="5">
        <v>0</v>
      </c>
      <c r="AL263" s="16">
        <f t="shared" si="409"/>
        <v>0</v>
      </c>
      <c r="AM263" s="6">
        <v>0</v>
      </c>
      <c r="AN263" s="5">
        <v>0</v>
      </c>
      <c r="AO263" s="16">
        <f t="shared" si="410"/>
        <v>0</v>
      </c>
      <c r="AP263" s="6">
        <v>0</v>
      </c>
      <c r="AQ263" s="5">
        <v>0</v>
      </c>
      <c r="AR263" s="16">
        <f t="shared" si="411"/>
        <v>0</v>
      </c>
      <c r="AS263" s="6">
        <v>0</v>
      </c>
      <c r="AT263" s="5">
        <v>0</v>
      </c>
      <c r="AU263" s="16">
        <f t="shared" si="412"/>
        <v>0</v>
      </c>
      <c r="AV263" s="6">
        <v>0</v>
      </c>
      <c r="AW263" s="5">
        <v>0</v>
      </c>
      <c r="AX263" s="16">
        <f t="shared" si="413"/>
        <v>0</v>
      </c>
      <c r="AY263" s="74">
        <v>5.24</v>
      </c>
      <c r="AZ263" s="5">
        <v>730.72400000000005</v>
      </c>
      <c r="BA263" s="16">
        <f t="shared" si="414"/>
        <v>139451.14503816795</v>
      </c>
      <c r="BB263" s="6">
        <v>0</v>
      </c>
      <c r="BC263" s="5">
        <v>0</v>
      </c>
      <c r="BD263" s="16">
        <f t="shared" si="415"/>
        <v>0</v>
      </c>
      <c r="BE263" s="6">
        <v>0</v>
      </c>
      <c r="BF263" s="5">
        <v>0</v>
      </c>
      <c r="BG263" s="16">
        <f t="shared" si="416"/>
        <v>0</v>
      </c>
      <c r="BH263" s="6">
        <v>0</v>
      </c>
      <c r="BI263" s="5">
        <v>0</v>
      </c>
      <c r="BJ263" s="16">
        <f t="shared" si="417"/>
        <v>0</v>
      </c>
      <c r="BK263" s="74">
        <v>1.45</v>
      </c>
      <c r="BL263" s="5">
        <v>5.8979999999999997</v>
      </c>
      <c r="BM263" s="16">
        <f t="shared" si="418"/>
        <v>4067.5862068965516</v>
      </c>
      <c r="BN263" s="74">
        <v>0.16</v>
      </c>
      <c r="BO263" s="5">
        <v>2.6949999999999998</v>
      </c>
      <c r="BP263" s="16">
        <f t="shared" si="419"/>
        <v>16843.75</v>
      </c>
      <c r="BQ263" s="6">
        <v>0</v>
      </c>
      <c r="BR263" s="5">
        <v>0</v>
      </c>
      <c r="BS263" s="16">
        <f t="shared" si="420"/>
        <v>0</v>
      </c>
      <c r="BT263" s="6">
        <v>0</v>
      </c>
      <c r="BU263" s="5">
        <v>0</v>
      </c>
      <c r="BV263" s="16">
        <f t="shared" si="421"/>
        <v>0</v>
      </c>
      <c r="BW263" s="6">
        <v>0</v>
      </c>
      <c r="BX263" s="5">
        <v>0</v>
      </c>
      <c r="BY263" s="16">
        <f t="shared" si="422"/>
        <v>0</v>
      </c>
      <c r="BZ263" s="6">
        <v>0</v>
      </c>
      <c r="CA263" s="5">
        <v>0</v>
      </c>
      <c r="CB263" s="16">
        <f t="shared" si="423"/>
        <v>0</v>
      </c>
      <c r="CC263" s="6">
        <v>0</v>
      </c>
      <c r="CD263" s="5">
        <v>0</v>
      </c>
      <c r="CE263" s="16">
        <f t="shared" si="424"/>
        <v>0</v>
      </c>
      <c r="CF263" s="6">
        <v>0</v>
      </c>
      <c r="CG263" s="5">
        <v>0</v>
      </c>
      <c r="CH263" s="16">
        <f t="shared" si="425"/>
        <v>0</v>
      </c>
      <c r="CI263" s="6">
        <v>0</v>
      </c>
      <c r="CJ263" s="5">
        <v>0</v>
      </c>
      <c r="CK263" s="16">
        <f t="shared" si="426"/>
        <v>0</v>
      </c>
      <c r="CL263" s="6">
        <v>0</v>
      </c>
      <c r="CM263" s="5">
        <v>0</v>
      </c>
      <c r="CN263" s="16">
        <f t="shared" si="427"/>
        <v>0</v>
      </c>
      <c r="CO263" s="6">
        <v>0</v>
      </c>
      <c r="CP263" s="5">
        <v>0</v>
      </c>
      <c r="CQ263" s="16">
        <f t="shared" si="428"/>
        <v>0</v>
      </c>
      <c r="CR263" s="6">
        <v>0</v>
      </c>
      <c r="CS263" s="5">
        <v>0</v>
      </c>
      <c r="CT263" s="16">
        <f t="shared" si="429"/>
        <v>0</v>
      </c>
      <c r="CU263" s="6">
        <v>0</v>
      </c>
      <c r="CV263" s="5">
        <v>0</v>
      </c>
      <c r="CW263" s="16">
        <f t="shared" si="430"/>
        <v>0</v>
      </c>
      <c r="CX263" s="6">
        <f t="shared" si="432"/>
        <v>9.6496700000000004</v>
      </c>
      <c r="CY263" s="16">
        <f t="shared" si="433"/>
        <v>781.72600000000011</v>
      </c>
    </row>
    <row r="264" spans="1:103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434"/>
        <v>0</v>
      </c>
      <c r="F264" s="6">
        <v>0</v>
      </c>
      <c r="G264" s="5">
        <v>0</v>
      </c>
      <c r="H264" s="16">
        <f t="shared" si="399"/>
        <v>0</v>
      </c>
      <c r="I264" s="6">
        <v>0</v>
      </c>
      <c r="J264" s="5">
        <v>0</v>
      </c>
      <c r="K264" s="16">
        <f t="shared" si="400"/>
        <v>0</v>
      </c>
      <c r="L264" s="6">
        <v>0</v>
      </c>
      <c r="M264" s="5">
        <v>0</v>
      </c>
      <c r="N264" s="16">
        <f t="shared" si="401"/>
        <v>0</v>
      </c>
      <c r="O264" s="74">
        <v>1.2681800000000001</v>
      </c>
      <c r="P264" s="5">
        <v>81.484999999999999</v>
      </c>
      <c r="Q264" s="16">
        <f t="shared" si="402"/>
        <v>64253.497137630307</v>
      </c>
      <c r="R264" s="6">
        <v>0</v>
      </c>
      <c r="S264" s="5">
        <v>0</v>
      </c>
      <c r="T264" s="16">
        <f t="shared" si="403"/>
        <v>0</v>
      </c>
      <c r="U264" s="6">
        <v>0</v>
      </c>
      <c r="V264" s="5">
        <v>0</v>
      </c>
      <c r="W264" s="16">
        <f t="shared" si="404"/>
        <v>0</v>
      </c>
      <c r="X264" s="6">
        <v>0</v>
      </c>
      <c r="Y264" s="5">
        <v>0</v>
      </c>
      <c r="Z264" s="16">
        <f t="shared" si="405"/>
        <v>0</v>
      </c>
      <c r="AA264" s="6">
        <v>0</v>
      </c>
      <c r="AB264" s="5">
        <v>0</v>
      </c>
      <c r="AC264" s="16">
        <f t="shared" si="406"/>
        <v>0</v>
      </c>
      <c r="AD264" s="6">
        <v>0</v>
      </c>
      <c r="AE264" s="5">
        <v>0</v>
      </c>
      <c r="AF264" s="16">
        <f t="shared" si="407"/>
        <v>0</v>
      </c>
      <c r="AG264" s="6">
        <v>0</v>
      </c>
      <c r="AH264" s="5">
        <v>0</v>
      </c>
      <c r="AI264" s="16">
        <f t="shared" si="408"/>
        <v>0</v>
      </c>
      <c r="AJ264" s="6">
        <v>0</v>
      </c>
      <c r="AK264" s="5">
        <v>0</v>
      </c>
      <c r="AL264" s="16">
        <f t="shared" si="409"/>
        <v>0</v>
      </c>
      <c r="AM264" s="6">
        <v>0</v>
      </c>
      <c r="AN264" s="5">
        <v>0</v>
      </c>
      <c r="AO264" s="16">
        <f t="shared" si="410"/>
        <v>0</v>
      </c>
      <c r="AP264" s="6">
        <v>0</v>
      </c>
      <c r="AQ264" s="5">
        <v>0</v>
      </c>
      <c r="AR264" s="16">
        <f t="shared" si="411"/>
        <v>0</v>
      </c>
      <c r="AS264" s="6">
        <v>0</v>
      </c>
      <c r="AT264" s="5">
        <v>0</v>
      </c>
      <c r="AU264" s="16">
        <f t="shared" si="412"/>
        <v>0</v>
      </c>
      <c r="AV264" s="6">
        <v>0</v>
      </c>
      <c r="AW264" s="5">
        <v>0</v>
      </c>
      <c r="AX264" s="16">
        <f t="shared" si="413"/>
        <v>0</v>
      </c>
      <c r="AY264" s="74">
        <v>2.8759999999999999</v>
      </c>
      <c r="AZ264" s="5">
        <v>601.44899999999996</v>
      </c>
      <c r="BA264" s="16">
        <f t="shared" si="414"/>
        <v>209126.91237830318</v>
      </c>
      <c r="BB264" s="6">
        <v>0</v>
      </c>
      <c r="BC264" s="5">
        <v>0</v>
      </c>
      <c r="BD264" s="16">
        <f t="shared" si="415"/>
        <v>0</v>
      </c>
      <c r="BE264" s="6">
        <v>0</v>
      </c>
      <c r="BF264" s="5">
        <v>0</v>
      </c>
      <c r="BG264" s="16">
        <f t="shared" si="416"/>
        <v>0</v>
      </c>
      <c r="BH264" s="6">
        <v>0</v>
      </c>
      <c r="BI264" s="5">
        <v>0</v>
      </c>
      <c r="BJ264" s="16">
        <f t="shared" si="417"/>
        <v>0</v>
      </c>
      <c r="BK264" s="6">
        <v>0</v>
      </c>
      <c r="BL264" s="5">
        <v>0</v>
      </c>
      <c r="BM264" s="16">
        <f t="shared" si="418"/>
        <v>0</v>
      </c>
      <c r="BN264" s="74">
        <v>1.304E-2</v>
      </c>
      <c r="BO264" s="5">
        <v>0.45</v>
      </c>
      <c r="BP264" s="16">
        <f t="shared" si="419"/>
        <v>34509.202453987731</v>
      </c>
      <c r="BQ264" s="6">
        <v>0</v>
      </c>
      <c r="BR264" s="5">
        <v>0</v>
      </c>
      <c r="BS264" s="16">
        <f t="shared" si="420"/>
        <v>0</v>
      </c>
      <c r="BT264" s="6">
        <v>0</v>
      </c>
      <c r="BU264" s="5">
        <v>0</v>
      </c>
      <c r="BV264" s="16">
        <f t="shared" si="421"/>
        <v>0</v>
      </c>
      <c r="BW264" s="6">
        <v>0</v>
      </c>
      <c r="BX264" s="5">
        <v>0</v>
      </c>
      <c r="BY264" s="16">
        <f t="shared" si="422"/>
        <v>0</v>
      </c>
      <c r="BZ264" s="74">
        <v>6.1810000000000004E-2</v>
      </c>
      <c r="CA264" s="5">
        <v>5.1079999999999997</v>
      </c>
      <c r="CB264" s="16">
        <f t="shared" si="423"/>
        <v>82640.349458016484</v>
      </c>
      <c r="CC264" s="6">
        <v>0</v>
      </c>
      <c r="CD264" s="5">
        <v>0</v>
      </c>
      <c r="CE264" s="16">
        <f t="shared" si="424"/>
        <v>0</v>
      </c>
      <c r="CF264" s="6">
        <v>0</v>
      </c>
      <c r="CG264" s="5">
        <v>0</v>
      </c>
      <c r="CH264" s="16">
        <f t="shared" si="425"/>
        <v>0</v>
      </c>
      <c r="CI264" s="6">
        <v>0</v>
      </c>
      <c r="CJ264" s="5">
        <v>0</v>
      </c>
      <c r="CK264" s="16">
        <f t="shared" si="426"/>
        <v>0</v>
      </c>
      <c r="CL264" s="6">
        <v>0</v>
      </c>
      <c r="CM264" s="5">
        <v>0</v>
      </c>
      <c r="CN264" s="16">
        <f t="shared" si="427"/>
        <v>0</v>
      </c>
      <c r="CO264" s="6">
        <v>0</v>
      </c>
      <c r="CP264" s="5">
        <v>0</v>
      </c>
      <c r="CQ264" s="16">
        <f t="shared" si="428"/>
        <v>0</v>
      </c>
      <c r="CR264" s="6">
        <v>0</v>
      </c>
      <c r="CS264" s="5">
        <v>0</v>
      </c>
      <c r="CT264" s="16">
        <f t="shared" si="429"/>
        <v>0</v>
      </c>
      <c r="CU264" s="6">
        <v>0</v>
      </c>
      <c r="CV264" s="5">
        <v>0</v>
      </c>
      <c r="CW264" s="16">
        <f t="shared" si="430"/>
        <v>0</v>
      </c>
      <c r="CX264" s="6">
        <f t="shared" si="432"/>
        <v>4.2190300000000009</v>
      </c>
      <c r="CY264" s="16">
        <f t="shared" si="433"/>
        <v>688.49199999999996</v>
      </c>
    </row>
    <row r="265" spans="1:103" ht="15" thickBot="1" x14ac:dyDescent="0.35">
      <c r="A265" s="50"/>
      <c r="B265" s="65" t="s">
        <v>17</v>
      </c>
      <c r="C265" s="66">
        <f t="shared" ref="C265:D265" si="435">SUM(C253:C264)</f>
        <v>0</v>
      </c>
      <c r="D265" s="67">
        <f t="shared" si="435"/>
        <v>0</v>
      </c>
      <c r="E265" s="55"/>
      <c r="F265" s="66">
        <f t="shared" ref="F265:G265" si="436">SUM(F253:F264)</f>
        <v>0</v>
      </c>
      <c r="G265" s="67">
        <f t="shared" si="436"/>
        <v>0</v>
      </c>
      <c r="H265" s="55"/>
      <c r="I265" s="66">
        <f t="shared" ref="I265:J265" si="437">SUM(I253:I264)</f>
        <v>0</v>
      </c>
      <c r="J265" s="67">
        <f t="shared" si="437"/>
        <v>0</v>
      </c>
      <c r="K265" s="55"/>
      <c r="L265" s="66">
        <f t="shared" ref="L265:M265" si="438">SUM(L253:L264)</f>
        <v>0</v>
      </c>
      <c r="M265" s="67">
        <f t="shared" si="438"/>
        <v>0</v>
      </c>
      <c r="N265" s="55"/>
      <c r="O265" s="66">
        <f t="shared" ref="O265:P265" si="439">SUM(O253:O264)</f>
        <v>37.763889999999996</v>
      </c>
      <c r="P265" s="67">
        <f t="shared" si="439"/>
        <v>998.76599999999996</v>
      </c>
      <c r="Q265" s="55"/>
      <c r="R265" s="66">
        <f t="shared" ref="R265:S265" si="440">SUM(R253:R264)</f>
        <v>0</v>
      </c>
      <c r="S265" s="67">
        <f t="shared" si="440"/>
        <v>0</v>
      </c>
      <c r="T265" s="55"/>
      <c r="U265" s="66">
        <f t="shared" ref="U265:V265" si="441">SUM(U253:U264)</f>
        <v>0</v>
      </c>
      <c r="V265" s="67">
        <f t="shared" si="441"/>
        <v>0</v>
      </c>
      <c r="W265" s="55"/>
      <c r="X265" s="66">
        <f t="shared" ref="X265:Y265" si="442">SUM(X253:X264)</f>
        <v>0</v>
      </c>
      <c r="Y265" s="67">
        <f t="shared" si="442"/>
        <v>0</v>
      </c>
      <c r="Z265" s="55"/>
      <c r="AA265" s="66">
        <f t="shared" ref="AA265:AB265" si="443">SUM(AA253:AA264)</f>
        <v>4.9500000000000009E-2</v>
      </c>
      <c r="AB265" s="67">
        <f t="shared" si="443"/>
        <v>6.2829999999999986</v>
      </c>
      <c r="AC265" s="55"/>
      <c r="AD265" s="66">
        <f t="shared" ref="AD265:AE265" si="444">SUM(AD253:AD264)</f>
        <v>0</v>
      </c>
      <c r="AE265" s="67">
        <f t="shared" si="444"/>
        <v>0</v>
      </c>
      <c r="AF265" s="55"/>
      <c r="AG265" s="66">
        <f t="shared" ref="AG265:AH265" si="445">SUM(AG253:AG264)</f>
        <v>0</v>
      </c>
      <c r="AH265" s="67">
        <f t="shared" si="445"/>
        <v>0</v>
      </c>
      <c r="AI265" s="55"/>
      <c r="AJ265" s="66">
        <f t="shared" ref="AJ265:AK265" si="446">SUM(AJ253:AJ264)</f>
        <v>2.7299999999999998E-3</v>
      </c>
      <c r="AK265" s="67">
        <f t="shared" si="446"/>
        <v>0.4</v>
      </c>
      <c r="AL265" s="55"/>
      <c r="AM265" s="66">
        <f t="shared" ref="AM265:AN265" si="447">SUM(AM253:AM264)</f>
        <v>0</v>
      </c>
      <c r="AN265" s="67">
        <f t="shared" si="447"/>
        <v>0</v>
      </c>
      <c r="AO265" s="55"/>
      <c r="AP265" s="66">
        <f t="shared" ref="AP265:AQ265" si="448">SUM(AP253:AP264)</f>
        <v>0</v>
      </c>
      <c r="AQ265" s="67">
        <f t="shared" si="448"/>
        <v>0</v>
      </c>
      <c r="AR265" s="55"/>
      <c r="AS265" s="66">
        <f t="shared" ref="AS265:AT265" si="449">SUM(AS253:AS264)</f>
        <v>11.8</v>
      </c>
      <c r="AT265" s="67">
        <f t="shared" si="449"/>
        <v>2172.962</v>
      </c>
      <c r="AU265" s="55"/>
      <c r="AV265" s="66">
        <f t="shared" ref="AV265:AW265" si="450">SUM(AV253:AV264)</f>
        <v>0</v>
      </c>
      <c r="AW265" s="67">
        <f t="shared" si="450"/>
        <v>0</v>
      </c>
      <c r="AX265" s="55"/>
      <c r="AY265" s="66">
        <f t="shared" ref="AY265:AZ265" si="451">SUM(AY253:AY264)</f>
        <v>31.49531</v>
      </c>
      <c r="AZ265" s="67">
        <f t="shared" si="451"/>
        <v>4177.1909999999998</v>
      </c>
      <c r="BA265" s="55"/>
      <c r="BB265" s="66">
        <f t="shared" ref="BB265:BC265" si="452">SUM(BB253:BB264)</f>
        <v>0</v>
      </c>
      <c r="BC265" s="67">
        <f t="shared" si="452"/>
        <v>0</v>
      </c>
      <c r="BD265" s="55"/>
      <c r="BE265" s="66">
        <f t="shared" ref="BE265:BF265" si="453">SUM(BE253:BE264)</f>
        <v>0</v>
      </c>
      <c r="BF265" s="67">
        <f t="shared" si="453"/>
        <v>0</v>
      </c>
      <c r="BG265" s="55"/>
      <c r="BH265" s="66">
        <f t="shared" ref="BH265:BI265" si="454">SUM(BH253:BH264)</f>
        <v>0</v>
      </c>
      <c r="BI265" s="67">
        <f t="shared" si="454"/>
        <v>0</v>
      </c>
      <c r="BJ265" s="55"/>
      <c r="BK265" s="66">
        <f t="shared" ref="BK265:BL265" si="455">SUM(BK253:BK264)</f>
        <v>7.8049999999999997</v>
      </c>
      <c r="BL265" s="67">
        <f t="shared" si="455"/>
        <v>41.84</v>
      </c>
      <c r="BM265" s="55"/>
      <c r="BN265" s="66">
        <f t="shared" ref="BN265:BO265" si="456">SUM(BN253:BN264)</f>
        <v>2.4048500000000002</v>
      </c>
      <c r="BO265" s="67">
        <f t="shared" si="456"/>
        <v>85.245999999999981</v>
      </c>
      <c r="BP265" s="55"/>
      <c r="BQ265" s="66">
        <f t="shared" ref="BQ265:BR265" si="457">SUM(BQ253:BQ264)</f>
        <v>0</v>
      </c>
      <c r="BR265" s="67">
        <f t="shared" si="457"/>
        <v>0</v>
      </c>
      <c r="BS265" s="55"/>
      <c r="BT265" s="66">
        <f t="shared" ref="BT265:BU265" si="458">SUM(BT253:BT264)</f>
        <v>0</v>
      </c>
      <c r="BU265" s="67">
        <f t="shared" si="458"/>
        <v>0</v>
      </c>
      <c r="BV265" s="55"/>
      <c r="BW265" s="66">
        <f t="shared" ref="BW265:BX265" si="459">SUM(BW253:BW264)</f>
        <v>0</v>
      </c>
      <c r="BX265" s="67">
        <f t="shared" si="459"/>
        <v>0</v>
      </c>
      <c r="BY265" s="55"/>
      <c r="BZ265" s="66">
        <f t="shared" ref="BZ265:CA265" si="460">SUM(BZ253:BZ264)</f>
        <v>0.26180999999999999</v>
      </c>
      <c r="CA265" s="67">
        <f t="shared" si="460"/>
        <v>14.433</v>
      </c>
      <c r="CB265" s="55"/>
      <c r="CC265" s="66">
        <f t="shared" ref="CC265:CD265" si="461">SUM(CC253:CC264)</f>
        <v>0</v>
      </c>
      <c r="CD265" s="67">
        <f t="shared" si="461"/>
        <v>0</v>
      </c>
      <c r="CE265" s="55"/>
      <c r="CF265" s="66">
        <f t="shared" ref="CF265:CG265" si="462">SUM(CF253:CF264)</f>
        <v>0</v>
      </c>
      <c r="CG265" s="67">
        <f t="shared" si="462"/>
        <v>0</v>
      </c>
      <c r="CH265" s="55"/>
      <c r="CI265" s="66">
        <f t="shared" ref="CI265:CJ265" si="463">SUM(CI253:CI264)</f>
        <v>0</v>
      </c>
      <c r="CJ265" s="67">
        <f t="shared" si="463"/>
        <v>0</v>
      </c>
      <c r="CK265" s="55"/>
      <c r="CL265" s="66">
        <f t="shared" ref="CL265:CM265" si="464">SUM(CL253:CL264)</f>
        <v>0</v>
      </c>
      <c r="CM265" s="67">
        <f t="shared" si="464"/>
        <v>0</v>
      </c>
      <c r="CN265" s="55"/>
      <c r="CO265" s="66">
        <f t="shared" ref="CO265:CP265" si="465">SUM(CO253:CO264)</f>
        <v>0</v>
      </c>
      <c r="CP265" s="67">
        <f t="shared" si="465"/>
        <v>0</v>
      </c>
      <c r="CQ265" s="55"/>
      <c r="CR265" s="66">
        <f t="shared" ref="CR265:CS265" si="466">SUM(CR253:CR264)</f>
        <v>1.2369999999999999E-2</v>
      </c>
      <c r="CS265" s="67">
        <f t="shared" si="466"/>
        <v>0.41899999999999998</v>
      </c>
      <c r="CT265" s="55"/>
      <c r="CU265" s="66">
        <f t="shared" ref="CU265:CV265" si="467">SUM(CU253:CU264)</f>
        <v>0</v>
      </c>
      <c r="CV265" s="67">
        <f t="shared" si="467"/>
        <v>0</v>
      </c>
      <c r="CW265" s="55"/>
      <c r="CX265" s="42">
        <f t="shared" si="432"/>
        <v>91.595459999999989</v>
      </c>
      <c r="CY265" s="43">
        <f t="shared" si="433"/>
        <v>7497.54</v>
      </c>
    </row>
    <row r="266" spans="1:103" x14ac:dyDescent="0.3">
      <c r="A266" s="48">
        <v>2024</v>
      </c>
      <c r="B266" s="49" t="s">
        <v>5</v>
      </c>
      <c r="C266" s="6">
        <v>0</v>
      </c>
      <c r="D266" s="5">
        <v>0</v>
      </c>
      <c r="E266" s="16">
        <f>IF(C266=0,0,D266/C266*1000)</f>
        <v>0</v>
      </c>
      <c r="F266" s="6">
        <v>0</v>
      </c>
      <c r="G266" s="5">
        <v>0</v>
      </c>
      <c r="H266" s="16">
        <f t="shared" ref="H266:H277" si="468">IF(F266=0,0,G266/F266*1000)</f>
        <v>0</v>
      </c>
      <c r="I266" s="6">
        <v>0</v>
      </c>
      <c r="J266" s="5">
        <v>0</v>
      </c>
      <c r="K266" s="16">
        <f t="shared" ref="K266:K277" si="469">IF(I266=0,0,J266/I266*1000)</f>
        <v>0</v>
      </c>
      <c r="L266" s="6">
        <v>0</v>
      </c>
      <c r="M266" s="5">
        <v>0</v>
      </c>
      <c r="N266" s="16">
        <f t="shared" ref="N266:N277" si="470">IF(L266=0,0,M266/L266*1000)</f>
        <v>0</v>
      </c>
      <c r="O266" s="80">
        <v>1.5840000000000001</v>
      </c>
      <c r="P266" s="81">
        <v>62.539000000000001</v>
      </c>
      <c r="Q266" s="16">
        <f t="shared" ref="Q266:Q277" si="471">IF(O266=0,0,P266/O266*1000)</f>
        <v>39481.691919191915</v>
      </c>
      <c r="R266" s="6">
        <v>0</v>
      </c>
      <c r="S266" s="5">
        <v>0</v>
      </c>
      <c r="T266" s="16">
        <f t="shared" ref="T266:T277" si="472">IF(R266=0,0,S266/R266*1000)</f>
        <v>0</v>
      </c>
      <c r="U266" s="6">
        <v>0</v>
      </c>
      <c r="V266" s="5">
        <v>0</v>
      </c>
      <c r="W266" s="16">
        <f t="shared" ref="W266:W277" si="473">IF(U266=0,0,V266/U266*1000)</f>
        <v>0</v>
      </c>
      <c r="X266" s="6">
        <v>0</v>
      </c>
      <c r="Y266" s="5">
        <v>0</v>
      </c>
      <c r="Z266" s="16">
        <f t="shared" ref="Z266:Z277" si="474">IF(X266=0,0,Y266/X266*1000)</f>
        <v>0</v>
      </c>
      <c r="AA266" s="6">
        <v>0</v>
      </c>
      <c r="AB266" s="5">
        <v>0</v>
      </c>
      <c r="AC266" s="16">
        <f t="shared" ref="AC266:AC277" si="475">IF(AA266=0,0,AB266/AA266*1000)</f>
        <v>0</v>
      </c>
      <c r="AD266" s="6">
        <v>0</v>
      </c>
      <c r="AE266" s="5">
        <v>0</v>
      </c>
      <c r="AF266" s="16">
        <f t="shared" ref="AF266:AF277" si="476">IF(AD266=0,0,AE266/AD266*1000)</f>
        <v>0</v>
      </c>
      <c r="AG266" s="6">
        <v>0</v>
      </c>
      <c r="AH266" s="5">
        <v>0</v>
      </c>
      <c r="AI266" s="16">
        <f t="shared" ref="AI266:AI277" si="477">IF(AG266=0,0,AH266/AG266*1000)</f>
        <v>0</v>
      </c>
      <c r="AJ266" s="6">
        <v>0</v>
      </c>
      <c r="AK266" s="5">
        <v>0</v>
      </c>
      <c r="AL266" s="16">
        <f t="shared" ref="AL266:AL277" si="478">IF(AJ266=0,0,AK266/AJ266*1000)</f>
        <v>0</v>
      </c>
      <c r="AM266" s="6">
        <v>0</v>
      </c>
      <c r="AN266" s="5">
        <v>0</v>
      </c>
      <c r="AO266" s="16">
        <f t="shared" ref="AO266:AO277" si="479">IF(AM266=0,0,AN266/AM266*1000)</f>
        <v>0</v>
      </c>
      <c r="AP266" s="6">
        <v>0</v>
      </c>
      <c r="AQ266" s="5">
        <v>0</v>
      </c>
      <c r="AR266" s="16">
        <f t="shared" ref="AR266:AR277" si="480">IF(AP266=0,0,AQ266/AP266*1000)</f>
        <v>0</v>
      </c>
      <c r="AS266" s="6">
        <v>0</v>
      </c>
      <c r="AT266" s="5">
        <v>0</v>
      </c>
      <c r="AU266" s="16">
        <f t="shared" ref="AU266:AU277" si="481">IF(AS266=0,0,AT266/AS266*1000)</f>
        <v>0</v>
      </c>
      <c r="AV266" s="6">
        <v>0</v>
      </c>
      <c r="AW266" s="5">
        <v>0</v>
      </c>
      <c r="AX266" s="16">
        <f t="shared" ref="AX266:AX277" si="482">IF(AV266=0,0,AW266/AV266*1000)</f>
        <v>0</v>
      </c>
      <c r="AY266" s="80">
        <v>1.6259999999999999</v>
      </c>
      <c r="AZ266" s="81">
        <v>388.10399999999998</v>
      </c>
      <c r="BA266" s="16">
        <f t="shared" ref="BA266:BA277" si="483">IF(AY266=0,0,AZ266/AY266*1000)</f>
        <v>238686.34686346861</v>
      </c>
      <c r="BB266" s="6">
        <v>0</v>
      </c>
      <c r="BC266" s="5">
        <v>0</v>
      </c>
      <c r="BD266" s="16">
        <f t="shared" ref="BD266:BD277" si="484">IF(BB266=0,0,BC266/BB266*1000)</f>
        <v>0</v>
      </c>
      <c r="BE266" s="6">
        <v>0</v>
      </c>
      <c r="BF266" s="5">
        <v>0</v>
      </c>
      <c r="BG266" s="16">
        <f t="shared" ref="BG266:BG277" si="485">IF(BE266=0,0,BF266/BE266*1000)</f>
        <v>0</v>
      </c>
      <c r="BH266" s="6">
        <v>0</v>
      </c>
      <c r="BI266" s="5">
        <v>0</v>
      </c>
      <c r="BJ266" s="16">
        <f t="shared" ref="BJ266:BJ277" si="486">IF(BH266=0,0,BI266/BH266*1000)</f>
        <v>0</v>
      </c>
      <c r="BK266" s="80">
        <v>7.4999999999999997E-2</v>
      </c>
      <c r="BL266" s="81">
        <v>1.952</v>
      </c>
      <c r="BM266" s="16">
        <f t="shared" ref="BM266:BM277" si="487">IF(BK266=0,0,BL266/BK266*1000)</f>
        <v>26026.666666666668</v>
      </c>
      <c r="BN266" s="80">
        <v>0.14000000000000001</v>
      </c>
      <c r="BO266" s="81">
        <v>5.6139999999999999</v>
      </c>
      <c r="BP266" s="16">
        <f t="shared" ref="BP266:BP277" si="488">IF(BN266=0,0,BO266/BN266*1000)</f>
        <v>40099.999999999993</v>
      </c>
      <c r="BQ266" s="6">
        <v>0</v>
      </c>
      <c r="BR266" s="5">
        <v>0</v>
      </c>
      <c r="BS266" s="16">
        <f t="shared" ref="BS266:BS277" si="489">IF(BQ266=0,0,BR266/BQ266*1000)</f>
        <v>0</v>
      </c>
      <c r="BT266" s="6">
        <v>0</v>
      </c>
      <c r="BU266" s="5">
        <v>0</v>
      </c>
      <c r="BV266" s="16">
        <f t="shared" ref="BV266:BV277" si="490">IF(BT266=0,0,BU266/BT266*1000)</f>
        <v>0</v>
      </c>
      <c r="BW266" s="6">
        <v>0</v>
      </c>
      <c r="BX266" s="5">
        <v>0</v>
      </c>
      <c r="BY266" s="16">
        <f t="shared" ref="BY266:BY277" si="491">IF(BW266=0,0,BX266/BW266*1000)</f>
        <v>0</v>
      </c>
      <c r="BZ266" s="6">
        <v>0</v>
      </c>
      <c r="CA266" s="5">
        <v>0</v>
      </c>
      <c r="CB266" s="16">
        <f t="shared" ref="CB266:CB277" si="492">IF(BZ266=0,0,CA266/BZ266*1000)</f>
        <v>0</v>
      </c>
      <c r="CC266" s="6">
        <v>0</v>
      </c>
      <c r="CD266" s="5">
        <v>0</v>
      </c>
      <c r="CE266" s="16">
        <f t="shared" ref="CE266:CE277" si="493">IF(CC266=0,0,CD266/CC266*1000)</f>
        <v>0</v>
      </c>
      <c r="CF266" s="6">
        <v>0</v>
      </c>
      <c r="CG266" s="5">
        <v>0</v>
      </c>
      <c r="CH266" s="16">
        <f t="shared" ref="CH266:CH277" si="494">IF(CF266=0,0,CG266/CF266*1000)</f>
        <v>0</v>
      </c>
      <c r="CI266" s="6">
        <v>0</v>
      </c>
      <c r="CJ266" s="5">
        <v>0</v>
      </c>
      <c r="CK266" s="16">
        <f t="shared" ref="CK266:CK277" si="495">IF(CI266=0,0,CJ266/CI266*1000)</f>
        <v>0</v>
      </c>
      <c r="CL266" s="6">
        <v>0</v>
      </c>
      <c r="CM266" s="5">
        <v>0</v>
      </c>
      <c r="CN266" s="16">
        <f t="shared" ref="CN266:CN277" si="496">IF(CL266=0,0,CM266/CL266*1000)</f>
        <v>0</v>
      </c>
      <c r="CO266" s="6">
        <v>0</v>
      </c>
      <c r="CP266" s="5">
        <v>0</v>
      </c>
      <c r="CQ266" s="16">
        <f t="shared" ref="CQ266:CQ277" si="497">IF(CO266=0,0,CP266/CO266*1000)</f>
        <v>0</v>
      </c>
      <c r="CR266" s="6">
        <v>0</v>
      </c>
      <c r="CS266" s="5">
        <v>0</v>
      </c>
      <c r="CT266" s="16">
        <f t="shared" ref="CT266:CT277" si="498">IF(CR266=0,0,CS266/CR266*1000)</f>
        <v>0</v>
      </c>
      <c r="CU266" s="6">
        <v>0</v>
      </c>
      <c r="CV266" s="5">
        <v>0</v>
      </c>
      <c r="CW266" s="16">
        <f t="shared" ref="CW266:CW277" si="499">IF(CU266=0,0,CV266/CU266*1000)</f>
        <v>0</v>
      </c>
      <c r="CX266" s="6">
        <f>SUMIF($C$5:$CW$5,"Ton",C266:CW266)</f>
        <v>3.4250000000000003</v>
      </c>
      <c r="CY266" s="16">
        <f>SUMIF($C$5:$CW$5,"F*",C266:CW266)</f>
        <v>458.20899999999995</v>
      </c>
    </row>
    <row r="267" spans="1:103" x14ac:dyDescent="0.3">
      <c r="A267" s="48">
        <v>2024</v>
      </c>
      <c r="B267" s="49" t="s">
        <v>6</v>
      </c>
      <c r="C267" s="6">
        <v>0</v>
      </c>
      <c r="D267" s="5">
        <v>0</v>
      </c>
      <c r="E267" s="16">
        <f t="shared" ref="E267:E268" si="500">IF(C267=0,0,D267/C267*1000)</f>
        <v>0</v>
      </c>
      <c r="F267" s="6">
        <v>0</v>
      </c>
      <c r="G267" s="5">
        <v>0</v>
      </c>
      <c r="H267" s="16">
        <f t="shared" si="468"/>
        <v>0</v>
      </c>
      <c r="I267" s="6">
        <v>0</v>
      </c>
      <c r="J267" s="5">
        <v>0</v>
      </c>
      <c r="K267" s="16">
        <f t="shared" si="469"/>
        <v>0</v>
      </c>
      <c r="L267" s="6">
        <v>0</v>
      </c>
      <c r="M267" s="5">
        <v>0</v>
      </c>
      <c r="N267" s="16">
        <f t="shared" si="470"/>
        <v>0</v>
      </c>
      <c r="O267" s="74">
        <v>0.79477999999999993</v>
      </c>
      <c r="P267" s="5">
        <v>26.849</v>
      </c>
      <c r="Q267" s="16">
        <f t="shared" si="471"/>
        <v>33781.675432195072</v>
      </c>
      <c r="R267" s="6">
        <v>0</v>
      </c>
      <c r="S267" s="5">
        <v>0</v>
      </c>
      <c r="T267" s="16">
        <f t="shared" si="472"/>
        <v>0</v>
      </c>
      <c r="U267" s="6">
        <v>0</v>
      </c>
      <c r="V267" s="5">
        <v>0</v>
      </c>
      <c r="W267" s="16">
        <f t="shared" si="473"/>
        <v>0</v>
      </c>
      <c r="X267" s="6">
        <v>0</v>
      </c>
      <c r="Y267" s="5">
        <v>0</v>
      </c>
      <c r="Z267" s="16">
        <f t="shared" si="474"/>
        <v>0</v>
      </c>
      <c r="AA267" s="6">
        <v>0</v>
      </c>
      <c r="AB267" s="5">
        <v>0</v>
      </c>
      <c r="AC267" s="16">
        <f t="shared" si="475"/>
        <v>0</v>
      </c>
      <c r="AD267" s="6">
        <v>0</v>
      </c>
      <c r="AE267" s="5">
        <v>0</v>
      </c>
      <c r="AF267" s="16">
        <f t="shared" si="476"/>
        <v>0</v>
      </c>
      <c r="AG267" s="6">
        <v>0</v>
      </c>
      <c r="AH267" s="5">
        <v>0</v>
      </c>
      <c r="AI267" s="16">
        <f t="shared" si="477"/>
        <v>0</v>
      </c>
      <c r="AJ267" s="6">
        <v>0</v>
      </c>
      <c r="AK267" s="5">
        <v>0</v>
      </c>
      <c r="AL267" s="16">
        <f t="shared" si="478"/>
        <v>0</v>
      </c>
      <c r="AM267" s="6">
        <v>0</v>
      </c>
      <c r="AN267" s="5">
        <v>0</v>
      </c>
      <c r="AO267" s="16">
        <f t="shared" si="479"/>
        <v>0</v>
      </c>
      <c r="AP267" s="6">
        <v>0</v>
      </c>
      <c r="AQ267" s="5">
        <v>0</v>
      </c>
      <c r="AR267" s="16">
        <f t="shared" si="480"/>
        <v>0</v>
      </c>
      <c r="AS267" s="6">
        <v>0</v>
      </c>
      <c r="AT267" s="5">
        <v>0</v>
      </c>
      <c r="AU267" s="16">
        <f t="shared" si="481"/>
        <v>0</v>
      </c>
      <c r="AV267" s="6">
        <v>0</v>
      </c>
      <c r="AW267" s="5">
        <v>0</v>
      </c>
      <c r="AX267" s="16">
        <f t="shared" si="482"/>
        <v>0</v>
      </c>
      <c r="AY267" s="74">
        <v>18.219000000000001</v>
      </c>
      <c r="AZ267" s="5">
        <v>322.15899999999999</v>
      </c>
      <c r="BA267" s="16">
        <f t="shared" si="483"/>
        <v>17682.584115483834</v>
      </c>
      <c r="BB267" s="6">
        <v>0</v>
      </c>
      <c r="BC267" s="5">
        <v>0</v>
      </c>
      <c r="BD267" s="16">
        <f t="shared" si="484"/>
        <v>0</v>
      </c>
      <c r="BE267" s="6">
        <v>0</v>
      </c>
      <c r="BF267" s="5">
        <v>0</v>
      </c>
      <c r="BG267" s="16">
        <f t="shared" si="485"/>
        <v>0</v>
      </c>
      <c r="BH267" s="6">
        <v>0</v>
      </c>
      <c r="BI267" s="5">
        <v>0</v>
      </c>
      <c r="BJ267" s="16">
        <f t="shared" si="486"/>
        <v>0</v>
      </c>
      <c r="BK267" s="74">
        <v>0.1</v>
      </c>
      <c r="BL267" s="5">
        <v>1.639</v>
      </c>
      <c r="BM267" s="16">
        <f t="shared" si="487"/>
        <v>16390</v>
      </c>
      <c r="BN267" s="74">
        <v>0.12129000000000001</v>
      </c>
      <c r="BO267" s="5">
        <v>4.7779999999999996</v>
      </c>
      <c r="BP267" s="16">
        <f t="shared" si="488"/>
        <v>39393.189875504977</v>
      </c>
      <c r="BQ267" s="6">
        <v>0</v>
      </c>
      <c r="BR267" s="5">
        <v>0</v>
      </c>
      <c r="BS267" s="16">
        <f t="shared" si="489"/>
        <v>0</v>
      </c>
      <c r="BT267" s="6">
        <v>0</v>
      </c>
      <c r="BU267" s="5">
        <v>0</v>
      </c>
      <c r="BV267" s="16">
        <f t="shared" si="490"/>
        <v>0</v>
      </c>
      <c r="BW267" s="6">
        <v>0</v>
      </c>
      <c r="BX267" s="5">
        <v>0</v>
      </c>
      <c r="BY267" s="16">
        <f t="shared" si="491"/>
        <v>0</v>
      </c>
      <c r="BZ267" s="6">
        <v>0</v>
      </c>
      <c r="CA267" s="5">
        <v>0</v>
      </c>
      <c r="CB267" s="16">
        <f t="shared" si="492"/>
        <v>0</v>
      </c>
      <c r="CC267" s="6">
        <v>0</v>
      </c>
      <c r="CD267" s="5">
        <v>0</v>
      </c>
      <c r="CE267" s="16">
        <f t="shared" si="493"/>
        <v>0</v>
      </c>
      <c r="CF267" s="6">
        <v>0</v>
      </c>
      <c r="CG267" s="5">
        <v>0</v>
      </c>
      <c r="CH267" s="16">
        <f t="shared" si="494"/>
        <v>0</v>
      </c>
      <c r="CI267" s="6">
        <v>0</v>
      </c>
      <c r="CJ267" s="5">
        <v>0</v>
      </c>
      <c r="CK267" s="16">
        <f t="shared" si="495"/>
        <v>0</v>
      </c>
      <c r="CL267" s="6">
        <v>0</v>
      </c>
      <c r="CM267" s="5">
        <v>0</v>
      </c>
      <c r="CN267" s="16">
        <f t="shared" si="496"/>
        <v>0</v>
      </c>
      <c r="CO267" s="74">
        <v>1E-3</v>
      </c>
      <c r="CP267" s="5">
        <v>0.05</v>
      </c>
      <c r="CQ267" s="16">
        <f t="shared" si="497"/>
        <v>50000</v>
      </c>
      <c r="CR267" s="6">
        <v>0</v>
      </c>
      <c r="CS267" s="5">
        <v>0</v>
      </c>
      <c r="CT267" s="16">
        <f t="shared" si="498"/>
        <v>0</v>
      </c>
      <c r="CU267" s="74">
        <v>0.05</v>
      </c>
      <c r="CV267" s="5">
        <v>0.4</v>
      </c>
      <c r="CW267" s="16">
        <f t="shared" si="499"/>
        <v>8000</v>
      </c>
      <c r="CX267" s="6">
        <f t="shared" ref="CX267:CX278" si="501">SUMIF($C$5:$CW$5,"Ton",C267:CW267)</f>
        <v>19.286070000000002</v>
      </c>
      <c r="CY267" s="16">
        <f t="shared" ref="CY267:CY278" si="502">SUMIF($C$5:$CW$5,"F*",C267:CW267)</f>
        <v>355.875</v>
      </c>
    </row>
    <row r="268" spans="1:103" x14ac:dyDescent="0.3">
      <c r="A268" s="48">
        <v>2024</v>
      </c>
      <c r="B268" s="49" t="s">
        <v>7</v>
      </c>
      <c r="C268" s="6">
        <v>0</v>
      </c>
      <c r="D268" s="5">
        <v>0</v>
      </c>
      <c r="E268" s="16">
        <f t="shared" si="500"/>
        <v>0</v>
      </c>
      <c r="F268" s="6">
        <v>0</v>
      </c>
      <c r="G268" s="5">
        <v>0</v>
      </c>
      <c r="H268" s="16">
        <f t="shared" si="468"/>
        <v>0</v>
      </c>
      <c r="I268" s="6">
        <v>0</v>
      </c>
      <c r="J268" s="5">
        <v>0</v>
      </c>
      <c r="K268" s="16">
        <f t="shared" si="469"/>
        <v>0</v>
      </c>
      <c r="L268" s="6">
        <v>0</v>
      </c>
      <c r="M268" s="5">
        <v>0</v>
      </c>
      <c r="N268" s="16">
        <f t="shared" si="470"/>
        <v>0</v>
      </c>
      <c r="O268" s="6">
        <v>0</v>
      </c>
      <c r="P268" s="5">
        <v>0</v>
      </c>
      <c r="Q268" s="16">
        <f t="shared" si="471"/>
        <v>0</v>
      </c>
      <c r="R268" s="6">
        <v>0</v>
      </c>
      <c r="S268" s="5">
        <v>0</v>
      </c>
      <c r="T268" s="16">
        <f t="shared" si="472"/>
        <v>0</v>
      </c>
      <c r="U268" s="6">
        <v>0</v>
      </c>
      <c r="V268" s="5">
        <v>0</v>
      </c>
      <c r="W268" s="16">
        <f t="shared" si="473"/>
        <v>0</v>
      </c>
      <c r="X268" s="6">
        <v>0</v>
      </c>
      <c r="Y268" s="5">
        <v>0</v>
      </c>
      <c r="Z268" s="16">
        <f t="shared" si="474"/>
        <v>0</v>
      </c>
      <c r="AA268" s="6">
        <v>0</v>
      </c>
      <c r="AB268" s="5">
        <v>0</v>
      </c>
      <c r="AC268" s="16">
        <f t="shared" si="475"/>
        <v>0</v>
      </c>
      <c r="AD268" s="6">
        <v>0</v>
      </c>
      <c r="AE268" s="5">
        <v>0</v>
      </c>
      <c r="AF268" s="16">
        <f t="shared" si="476"/>
        <v>0</v>
      </c>
      <c r="AG268" s="6">
        <v>0</v>
      </c>
      <c r="AH268" s="5">
        <v>0</v>
      </c>
      <c r="AI268" s="16">
        <f t="shared" si="477"/>
        <v>0</v>
      </c>
      <c r="AJ268" s="6">
        <v>0</v>
      </c>
      <c r="AK268" s="5">
        <v>0</v>
      </c>
      <c r="AL268" s="16">
        <f t="shared" si="478"/>
        <v>0</v>
      </c>
      <c r="AM268" s="6">
        <v>0</v>
      </c>
      <c r="AN268" s="5">
        <v>0</v>
      </c>
      <c r="AO268" s="16">
        <f t="shared" si="479"/>
        <v>0</v>
      </c>
      <c r="AP268" s="6">
        <v>0</v>
      </c>
      <c r="AQ268" s="5">
        <v>0</v>
      </c>
      <c r="AR268" s="16">
        <f t="shared" si="480"/>
        <v>0</v>
      </c>
      <c r="AS268" s="6">
        <v>0</v>
      </c>
      <c r="AT268" s="5">
        <v>0</v>
      </c>
      <c r="AU268" s="16">
        <f t="shared" si="481"/>
        <v>0</v>
      </c>
      <c r="AV268" s="6">
        <v>0</v>
      </c>
      <c r="AW268" s="5">
        <v>0</v>
      </c>
      <c r="AX268" s="16">
        <f t="shared" si="482"/>
        <v>0</v>
      </c>
      <c r="AY268" s="6">
        <v>0</v>
      </c>
      <c r="AZ268" s="5">
        <v>0</v>
      </c>
      <c r="BA268" s="16">
        <f t="shared" si="483"/>
        <v>0</v>
      </c>
      <c r="BB268" s="6">
        <v>0</v>
      </c>
      <c r="BC268" s="5">
        <v>0</v>
      </c>
      <c r="BD268" s="16">
        <f t="shared" si="484"/>
        <v>0</v>
      </c>
      <c r="BE268" s="6">
        <v>0</v>
      </c>
      <c r="BF268" s="5">
        <v>0</v>
      </c>
      <c r="BG268" s="16">
        <f t="shared" si="485"/>
        <v>0</v>
      </c>
      <c r="BH268" s="6">
        <v>0</v>
      </c>
      <c r="BI268" s="5">
        <v>0</v>
      </c>
      <c r="BJ268" s="16">
        <f t="shared" si="486"/>
        <v>0</v>
      </c>
      <c r="BK268" s="6">
        <v>0</v>
      </c>
      <c r="BL268" s="5">
        <v>0</v>
      </c>
      <c r="BM268" s="16">
        <f t="shared" si="487"/>
        <v>0</v>
      </c>
      <c r="BN268" s="6">
        <v>0</v>
      </c>
      <c r="BO268" s="5">
        <v>0</v>
      </c>
      <c r="BP268" s="16">
        <f t="shared" si="488"/>
        <v>0</v>
      </c>
      <c r="BQ268" s="6">
        <v>0</v>
      </c>
      <c r="BR268" s="5">
        <v>0</v>
      </c>
      <c r="BS268" s="16">
        <f t="shared" si="489"/>
        <v>0</v>
      </c>
      <c r="BT268" s="6">
        <v>0</v>
      </c>
      <c r="BU268" s="5">
        <v>0</v>
      </c>
      <c r="BV268" s="16">
        <f t="shared" si="490"/>
        <v>0</v>
      </c>
      <c r="BW268" s="6">
        <v>0</v>
      </c>
      <c r="BX268" s="5">
        <v>0</v>
      </c>
      <c r="BY268" s="16">
        <f t="shared" si="491"/>
        <v>0</v>
      </c>
      <c r="BZ268" s="6">
        <v>0</v>
      </c>
      <c r="CA268" s="5">
        <v>0</v>
      </c>
      <c r="CB268" s="16">
        <f t="shared" si="492"/>
        <v>0</v>
      </c>
      <c r="CC268" s="6">
        <v>0</v>
      </c>
      <c r="CD268" s="5">
        <v>0</v>
      </c>
      <c r="CE268" s="16">
        <f t="shared" si="493"/>
        <v>0</v>
      </c>
      <c r="CF268" s="6">
        <v>0</v>
      </c>
      <c r="CG268" s="5">
        <v>0</v>
      </c>
      <c r="CH268" s="16">
        <f t="shared" si="494"/>
        <v>0</v>
      </c>
      <c r="CI268" s="6">
        <v>0</v>
      </c>
      <c r="CJ268" s="5">
        <v>0</v>
      </c>
      <c r="CK268" s="16">
        <f t="shared" si="495"/>
        <v>0</v>
      </c>
      <c r="CL268" s="6">
        <v>0</v>
      </c>
      <c r="CM268" s="5">
        <v>0</v>
      </c>
      <c r="CN268" s="16">
        <f t="shared" si="496"/>
        <v>0</v>
      </c>
      <c r="CO268" s="6">
        <v>0</v>
      </c>
      <c r="CP268" s="5">
        <v>0</v>
      </c>
      <c r="CQ268" s="16">
        <f t="shared" si="497"/>
        <v>0</v>
      </c>
      <c r="CR268" s="6">
        <v>0</v>
      </c>
      <c r="CS268" s="5">
        <v>0</v>
      </c>
      <c r="CT268" s="16">
        <f t="shared" si="498"/>
        <v>0</v>
      </c>
      <c r="CU268" s="6">
        <v>0</v>
      </c>
      <c r="CV268" s="5">
        <v>0</v>
      </c>
      <c r="CW268" s="16">
        <f t="shared" si="499"/>
        <v>0</v>
      </c>
      <c r="CX268" s="6">
        <f t="shared" si="501"/>
        <v>0</v>
      </c>
      <c r="CY268" s="16">
        <f t="shared" si="502"/>
        <v>0</v>
      </c>
    </row>
    <row r="269" spans="1:103" x14ac:dyDescent="0.3">
      <c r="A269" s="48">
        <v>2024</v>
      </c>
      <c r="B269" s="49" t="s">
        <v>8</v>
      </c>
      <c r="C269" s="6">
        <v>0</v>
      </c>
      <c r="D269" s="5">
        <v>0</v>
      </c>
      <c r="E269" s="16">
        <f>IF(C269=0,0,D269/C269*1000)</f>
        <v>0</v>
      </c>
      <c r="F269" s="6">
        <v>0</v>
      </c>
      <c r="G269" s="5">
        <v>0</v>
      </c>
      <c r="H269" s="16">
        <f t="shared" si="468"/>
        <v>0</v>
      </c>
      <c r="I269" s="6">
        <v>0</v>
      </c>
      <c r="J269" s="5">
        <v>0</v>
      </c>
      <c r="K269" s="16">
        <f t="shared" si="469"/>
        <v>0</v>
      </c>
      <c r="L269" s="6">
        <v>0</v>
      </c>
      <c r="M269" s="5">
        <v>0</v>
      </c>
      <c r="N269" s="16">
        <f t="shared" si="470"/>
        <v>0</v>
      </c>
      <c r="O269" s="6">
        <v>0</v>
      </c>
      <c r="P269" s="5">
        <v>0</v>
      </c>
      <c r="Q269" s="16">
        <f t="shared" si="471"/>
        <v>0</v>
      </c>
      <c r="R269" s="6">
        <v>0</v>
      </c>
      <c r="S269" s="5">
        <v>0</v>
      </c>
      <c r="T269" s="16">
        <f t="shared" si="472"/>
        <v>0</v>
      </c>
      <c r="U269" s="6">
        <v>0</v>
      </c>
      <c r="V269" s="5">
        <v>0</v>
      </c>
      <c r="W269" s="16">
        <f t="shared" si="473"/>
        <v>0</v>
      </c>
      <c r="X269" s="6">
        <v>0</v>
      </c>
      <c r="Y269" s="5">
        <v>0</v>
      </c>
      <c r="Z269" s="16">
        <f t="shared" si="474"/>
        <v>0</v>
      </c>
      <c r="AA269" s="6">
        <v>0</v>
      </c>
      <c r="AB269" s="5">
        <v>0</v>
      </c>
      <c r="AC269" s="16">
        <f t="shared" si="475"/>
        <v>0</v>
      </c>
      <c r="AD269" s="6">
        <v>0</v>
      </c>
      <c r="AE269" s="5">
        <v>0</v>
      </c>
      <c r="AF269" s="16">
        <f t="shared" si="476"/>
        <v>0</v>
      </c>
      <c r="AG269" s="6">
        <v>0</v>
      </c>
      <c r="AH269" s="5">
        <v>0</v>
      </c>
      <c r="AI269" s="16">
        <f t="shared" si="477"/>
        <v>0</v>
      </c>
      <c r="AJ269" s="6">
        <v>0</v>
      </c>
      <c r="AK269" s="5">
        <v>0</v>
      </c>
      <c r="AL269" s="16">
        <f t="shared" si="478"/>
        <v>0</v>
      </c>
      <c r="AM269" s="6">
        <v>0</v>
      </c>
      <c r="AN269" s="5">
        <v>0</v>
      </c>
      <c r="AO269" s="16">
        <f t="shared" si="479"/>
        <v>0</v>
      </c>
      <c r="AP269" s="6">
        <v>0</v>
      </c>
      <c r="AQ269" s="5">
        <v>0</v>
      </c>
      <c r="AR269" s="16">
        <f t="shared" si="480"/>
        <v>0</v>
      </c>
      <c r="AS269" s="6">
        <v>0</v>
      </c>
      <c r="AT269" s="5">
        <v>0</v>
      </c>
      <c r="AU269" s="16">
        <f t="shared" si="481"/>
        <v>0</v>
      </c>
      <c r="AV269" s="6">
        <v>0</v>
      </c>
      <c r="AW269" s="5">
        <v>0</v>
      </c>
      <c r="AX269" s="16">
        <f t="shared" si="482"/>
        <v>0</v>
      </c>
      <c r="AY269" s="6">
        <v>0</v>
      </c>
      <c r="AZ269" s="5">
        <v>0</v>
      </c>
      <c r="BA269" s="16">
        <f t="shared" si="483"/>
        <v>0</v>
      </c>
      <c r="BB269" s="6">
        <v>0</v>
      </c>
      <c r="BC269" s="5">
        <v>0</v>
      </c>
      <c r="BD269" s="16">
        <f t="shared" si="484"/>
        <v>0</v>
      </c>
      <c r="BE269" s="6">
        <v>0</v>
      </c>
      <c r="BF269" s="5">
        <v>0</v>
      </c>
      <c r="BG269" s="16">
        <f t="shared" si="485"/>
        <v>0</v>
      </c>
      <c r="BH269" s="6">
        <v>0</v>
      </c>
      <c r="BI269" s="5">
        <v>0</v>
      </c>
      <c r="BJ269" s="16">
        <f t="shared" si="486"/>
        <v>0</v>
      </c>
      <c r="BK269" s="6">
        <v>0</v>
      </c>
      <c r="BL269" s="5">
        <v>0</v>
      </c>
      <c r="BM269" s="16">
        <f t="shared" si="487"/>
        <v>0</v>
      </c>
      <c r="BN269" s="6">
        <v>0</v>
      </c>
      <c r="BO269" s="5">
        <v>0</v>
      </c>
      <c r="BP269" s="16">
        <f t="shared" si="488"/>
        <v>0</v>
      </c>
      <c r="BQ269" s="6">
        <v>0</v>
      </c>
      <c r="BR269" s="5">
        <v>0</v>
      </c>
      <c r="BS269" s="16">
        <f t="shared" si="489"/>
        <v>0</v>
      </c>
      <c r="BT269" s="6">
        <v>0</v>
      </c>
      <c r="BU269" s="5">
        <v>0</v>
      </c>
      <c r="BV269" s="16">
        <f t="shared" si="490"/>
        <v>0</v>
      </c>
      <c r="BW269" s="6">
        <v>0</v>
      </c>
      <c r="BX269" s="5">
        <v>0</v>
      </c>
      <c r="BY269" s="16">
        <f t="shared" si="491"/>
        <v>0</v>
      </c>
      <c r="BZ269" s="6">
        <v>0</v>
      </c>
      <c r="CA269" s="5">
        <v>0</v>
      </c>
      <c r="CB269" s="16">
        <f t="shared" si="492"/>
        <v>0</v>
      </c>
      <c r="CC269" s="6">
        <v>0</v>
      </c>
      <c r="CD269" s="5">
        <v>0</v>
      </c>
      <c r="CE269" s="16">
        <f t="shared" si="493"/>
        <v>0</v>
      </c>
      <c r="CF269" s="6">
        <v>0</v>
      </c>
      <c r="CG269" s="5">
        <v>0</v>
      </c>
      <c r="CH269" s="16">
        <f t="shared" si="494"/>
        <v>0</v>
      </c>
      <c r="CI269" s="6">
        <v>0</v>
      </c>
      <c r="CJ269" s="5">
        <v>0</v>
      </c>
      <c r="CK269" s="16">
        <f t="shared" si="495"/>
        <v>0</v>
      </c>
      <c r="CL269" s="6">
        <v>0</v>
      </c>
      <c r="CM269" s="5">
        <v>0</v>
      </c>
      <c r="CN269" s="16">
        <f t="shared" si="496"/>
        <v>0</v>
      </c>
      <c r="CO269" s="6">
        <v>0</v>
      </c>
      <c r="CP269" s="5">
        <v>0</v>
      </c>
      <c r="CQ269" s="16">
        <f t="shared" si="497"/>
        <v>0</v>
      </c>
      <c r="CR269" s="6">
        <v>0</v>
      </c>
      <c r="CS269" s="5">
        <v>0</v>
      </c>
      <c r="CT269" s="16">
        <f t="shared" si="498"/>
        <v>0</v>
      </c>
      <c r="CU269" s="6">
        <v>0</v>
      </c>
      <c r="CV269" s="5">
        <v>0</v>
      </c>
      <c r="CW269" s="16">
        <f t="shared" si="499"/>
        <v>0</v>
      </c>
      <c r="CX269" s="6">
        <f t="shared" si="501"/>
        <v>0</v>
      </c>
      <c r="CY269" s="16">
        <f t="shared" si="502"/>
        <v>0</v>
      </c>
    </row>
    <row r="270" spans="1:103" x14ac:dyDescent="0.3">
      <c r="A270" s="48">
        <v>2024</v>
      </c>
      <c r="B270" s="16" t="s">
        <v>9</v>
      </c>
      <c r="C270" s="6">
        <v>0</v>
      </c>
      <c r="D270" s="5">
        <v>0</v>
      </c>
      <c r="E270" s="16">
        <f t="shared" ref="E270:E277" si="503">IF(C270=0,0,D270/C270*1000)</f>
        <v>0</v>
      </c>
      <c r="F270" s="6">
        <v>0</v>
      </c>
      <c r="G270" s="5">
        <v>0</v>
      </c>
      <c r="H270" s="16">
        <f t="shared" si="468"/>
        <v>0</v>
      </c>
      <c r="I270" s="6">
        <v>0</v>
      </c>
      <c r="J270" s="5">
        <v>0</v>
      </c>
      <c r="K270" s="16">
        <f t="shared" si="469"/>
        <v>0</v>
      </c>
      <c r="L270" s="6">
        <v>0</v>
      </c>
      <c r="M270" s="5">
        <v>0</v>
      </c>
      <c r="N270" s="16">
        <f t="shared" si="470"/>
        <v>0</v>
      </c>
      <c r="O270" s="6">
        <v>0</v>
      </c>
      <c r="P270" s="5">
        <v>0</v>
      </c>
      <c r="Q270" s="16">
        <f t="shared" si="471"/>
        <v>0</v>
      </c>
      <c r="R270" s="6">
        <v>0</v>
      </c>
      <c r="S270" s="5">
        <v>0</v>
      </c>
      <c r="T270" s="16">
        <f t="shared" si="472"/>
        <v>0</v>
      </c>
      <c r="U270" s="6">
        <v>0</v>
      </c>
      <c r="V270" s="5">
        <v>0</v>
      </c>
      <c r="W270" s="16">
        <f t="shared" si="473"/>
        <v>0</v>
      </c>
      <c r="X270" s="6">
        <v>0</v>
      </c>
      <c r="Y270" s="5">
        <v>0</v>
      </c>
      <c r="Z270" s="16">
        <f t="shared" si="474"/>
        <v>0</v>
      </c>
      <c r="AA270" s="6">
        <v>0</v>
      </c>
      <c r="AB270" s="5">
        <v>0</v>
      </c>
      <c r="AC270" s="16">
        <f t="shared" si="475"/>
        <v>0</v>
      </c>
      <c r="AD270" s="6">
        <v>0</v>
      </c>
      <c r="AE270" s="5">
        <v>0</v>
      </c>
      <c r="AF270" s="16">
        <f t="shared" si="476"/>
        <v>0</v>
      </c>
      <c r="AG270" s="6">
        <v>0</v>
      </c>
      <c r="AH270" s="5">
        <v>0</v>
      </c>
      <c r="AI270" s="16">
        <f t="shared" si="477"/>
        <v>0</v>
      </c>
      <c r="AJ270" s="6">
        <v>0</v>
      </c>
      <c r="AK270" s="5">
        <v>0</v>
      </c>
      <c r="AL270" s="16">
        <f t="shared" si="478"/>
        <v>0</v>
      </c>
      <c r="AM270" s="6">
        <v>0</v>
      </c>
      <c r="AN270" s="5">
        <v>0</v>
      </c>
      <c r="AO270" s="16">
        <f t="shared" si="479"/>
        <v>0</v>
      </c>
      <c r="AP270" s="6">
        <v>0</v>
      </c>
      <c r="AQ270" s="5">
        <v>0</v>
      </c>
      <c r="AR270" s="16">
        <f t="shared" si="480"/>
        <v>0</v>
      </c>
      <c r="AS270" s="6">
        <v>0</v>
      </c>
      <c r="AT270" s="5">
        <v>0</v>
      </c>
      <c r="AU270" s="16">
        <f t="shared" si="481"/>
        <v>0</v>
      </c>
      <c r="AV270" s="6">
        <v>0</v>
      </c>
      <c r="AW270" s="5">
        <v>0</v>
      </c>
      <c r="AX270" s="16">
        <f t="shared" si="482"/>
        <v>0</v>
      </c>
      <c r="AY270" s="6">
        <v>0</v>
      </c>
      <c r="AZ270" s="5">
        <v>0</v>
      </c>
      <c r="BA270" s="16">
        <f t="shared" si="483"/>
        <v>0</v>
      </c>
      <c r="BB270" s="6">
        <v>0</v>
      </c>
      <c r="BC270" s="5">
        <v>0</v>
      </c>
      <c r="BD270" s="16">
        <f t="shared" si="484"/>
        <v>0</v>
      </c>
      <c r="BE270" s="6">
        <v>0</v>
      </c>
      <c r="BF270" s="5">
        <v>0</v>
      </c>
      <c r="BG270" s="16">
        <f t="shared" si="485"/>
        <v>0</v>
      </c>
      <c r="BH270" s="6">
        <v>0</v>
      </c>
      <c r="BI270" s="5">
        <v>0</v>
      </c>
      <c r="BJ270" s="16">
        <f t="shared" si="486"/>
        <v>0</v>
      </c>
      <c r="BK270" s="6">
        <v>0</v>
      </c>
      <c r="BL270" s="5">
        <v>0</v>
      </c>
      <c r="BM270" s="16">
        <f t="shared" si="487"/>
        <v>0</v>
      </c>
      <c r="BN270" s="6">
        <v>0</v>
      </c>
      <c r="BO270" s="5">
        <v>0</v>
      </c>
      <c r="BP270" s="16">
        <f t="shared" si="488"/>
        <v>0</v>
      </c>
      <c r="BQ270" s="6">
        <v>0</v>
      </c>
      <c r="BR270" s="5">
        <v>0</v>
      </c>
      <c r="BS270" s="16">
        <f t="shared" si="489"/>
        <v>0</v>
      </c>
      <c r="BT270" s="6">
        <v>0</v>
      </c>
      <c r="BU270" s="5">
        <v>0</v>
      </c>
      <c r="BV270" s="16">
        <f t="shared" si="490"/>
        <v>0</v>
      </c>
      <c r="BW270" s="6">
        <v>0</v>
      </c>
      <c r="BX270" s="5">
        <v>0</v>
      </c>
      <c r="BY270" s="16">
        <f t="shared" si="491"/>
        <v>0</v>
      </c>
      <c r="BZ270" s="6">
        <v>0</v>
      </c>
      <c r="CA270" s="5">
        <v>0</v>
      </c>
      <c r="CB270" s="16">
        <f t="shared" si="492"/>
        <v>0</v>
      </c>
      <c r="CC270" s="6">
        <v>0</v>
      </c>
      <c r="CD270" s="5">
        <v>0</v>
      </c>
      <c r="CE270" s="16">
        <f t="shared" si="493"/>
        <v>0</v>
      </c>
      <c r="CF270" s="6">
        <v>0</v>
      </c>
      <c r="CG270" s="5">
        <v>0</v>
      </c>
      <c r="CH270" s="16">
        <f t="shared" si="494"/>
        <v>0</v>
      </c>
      <c r="CI270" s="6">
        <v>0</v>
      </c>
      <c r="CJ270" s="5">
        <v>0</v>
      </c>
      <c r="CK270" s="16">
        <f t="shared" si="495"/>
        <v>0</v>
      </c>
      <c r="CL270" s="6">
        <v>0</v>
      </c>
      <c r="CM270" s="5">
        <v>0</v>
      </c>
      <c r="CN270" s="16">
        <f t="shared" si="496"/>
        <v>0</v>
      </c>
      <c r="CO270" s="6">
        <v>0</v>
      </c>
      <c r="CP270" s="5">
        <v>0</v>
      </c>
      <c r="CQ270" s="16">
        <f t="shared" si="497"/>
        <v>0</v>
      </c>
      <c r="CR270" s="6">
        <v>0</v>
      </c>
      <c r="CS270" s="5">
        <v>0</v>
      </c>
      <c r="CT270" s="16">
        <f t="shared" si="498"/>
        <v>0</v>
      </c>
      <c r="CU270" s="6">
        <v>0</v>
      </c>
      <c r="CV270" s="5">
        <v>0</v>
      </c>
      <c r="CW270" s="16">
        <f t="shared" si="499"/>
        <v>0</v>
      </c>
      <c r="CX270" s="6">
        <f t="shared" si="501"/>
        <v>0</v>
      </c>
      <c r="CY270" s="16">
        <f t="shared" si="502"/>
        <v>0</v>
      </c>
    </row>
    <row r="271" spans="1:103" x14ac:dyDescent="0.3">
      <c r="A271" s="48">
        <v>2024</v>
      </c>
      <c r="B271" s="49" t="s">
        <v>10</v>
      </c>
      <c r="C271" s="6">
        <v>0</v>
      </c>
      <c r="D271" s="5">
        <v>0</v>
      </c>
      <c r="E271" s="16">
        <f t="shared" si="503"/>
        <v>0</v>
      </c>
      <c r="F271" s="6">
        <v>0</v>
      </c>
      <c r="G271" s="5">
        <v>0</v>
      </c>
      <c r="H271" s="16">
        <f t="shared" si="468"/>
        <v>0</v>
      </c>
      <c r="I271" s="6">
        <v>0</v>
      </c>
      <c r="J271" s="5">
        <v>0</v>
      </c>
      <c r="K271" s="16">
        <f t="shared" si="469"/>
        <v>0</v>
      </c>
      <c r="L271" s="6">
        <v>0</v>
      </c>
      <c r="M271" s="5">
        <v>0</v>
      </c>
      <c r="N271" s="16">
        <f t="shared" si="470"/>
        <v>0</v>
      </c>
      <c r="O271" s="6">
        <v>0</v>
      </c>
      <c r="P271" s="5">
        <v>0</v>
      </c>
      <c r="Q271" s="16">
        <f t="shared" si="471"/>
        <v>0</v>
      </c>
      <c r="R271" s="6">
        <v>0</v>
      </c>
      <c r="S271" s="5">
        <v>0</v>
      </c>
      <c r="T271" s="16">
        <f t="shared" si="472"/>
        <v>0</v>
      </c>
      <c r="U271" s="6">
        <v>0</v>
      </c>
      <c r="V271" s="5">
        <v>0</v>
      </c>
      <c r="W271" s="16">
        <f t="shared" si="473"/>
        <v>0</v>
      </c>
      <c r="X271" s="6">
        <v>0</v>
      </c>
      <c r="Y271" s="5">
        <v>0</v>
      </c>
      <c r="Z271" s="16">
        <f t="shared" si="474"/>
        <v>0</v>
      </c>
      <c r="AA271" s="6">
        <v>0</v>
      </c>
      <c r="AB271" s="5">
        <v>0</v>
      </c>
      <c r="AC271" s="16">
        <f t="shared" si="475"/>
        <v>0</v>
      </c>
      <c r="AD271" s="6">
        <v>0</v>
      </c>
      <c r="AE271" s="5">
        <v>0</v>
      </c>
      <c r="AF271" s="16">
        <f t="shared" si="476"/>
        <v>0</v>
      </c>
      <c r="AG271" s="6">
        <v>0</v>
      </c>
      <c r="AH271" s="5">
        <v>0</v>
      </c>
      <c r="AI271" s="16">
        <f t="shared" si="477"/>
        <v>0</v>
      </c>
      <c r="AJ271" s="6">
        <v>0</v>
      </c>
      <c r="AK271" s="5">
        <v>0</v>
      </c>
      <c r="AL271" s="16">
        <f t="shared" si="478"/>
        <v>0</v>
      </c>
      <c r="AM271" s="6">
        <v>0</v>
      </c>
      <c r="AN271" s="5">
        <v>0</v>
      </c>
      <c r="AO271" s="16">
        <f t="shared" si="479"/>
        <v>0</v>
      </c>
      <c r="AP271" s="6">
        <v>0</v>
      </c>
      <c r="AQ271" s="5">
        <v>0</v>
      </c>
      <c r="AR271" s="16">
        <f t="shared" si="480"/>
        <v>0</v>
      </c>
      <c r="AS271" s="6">
        <v>0</v>
      </c>
      <c r="AT271" s="5">
        <v>0</v>
      </c>
      <c r="AU271" s="16">
        <f t="shared" si="481"/>
        <v>0</v>
      </c>
      <c r="AV271" s="6">
        <v>0</v>
      </c>
      <c r="AW271" s="5">
        <v>0</v>
      </c>
      <c r="AX271" s="16">
        <f t="shared" si="482"/>
        <v>0</v>
      </c>
      <c r="AY271" s="6">
        <v>0</v>
      </c>
      <c r="AZ271" s="5">
        <v>0</v>
      </c>
      <c r="BA271" s="16">
        <f t="shared" si="483"/>
        <v>0</v>
      </c>
      <c r="BB271" s="6">
        <v>0</v>
      </c>
      <c r="BC271" s="5">
        <v>0</v>
      </c>
      <c r="BD271" s="16">
        <f t="shared" si="484"/>
        <v>0</v>
      </c>
      <c r="BE271" s="6">
        <v>0</v>
      </c>
      <c r="BF271" s="5">
        <v>0</v>
      </c>
      <c r="BG271" s="16">
        <f t="shared" si="485"/>
        <v>0</v>
      </c>
      <c r="BH271" s="6">
        <v>0</v>
      </c>
      <c r="BI271" s="5">
        <v>0</v>
      </c>
      <c r="BJ271" s="16">
        <f t="shared" si="486"/>
        <v>0</v>
      </c>
      <c r="BK271" s="6">
        <v>0</v>
      </c>
      <c r="BL271" s="5">
        <v>0</v>
      </c>
      <c r="BM271" s="16">
        <f t="shared" si="487"/>
        <v>0</v>
      </c>
      <c r="BN271" s="6">
        <v>0</v>
      </c>
      <c r="BO271" s="5">
        <v>0</v>
      </c>
      <c r="BP271" s="16">
        <f t="shared" si="488"/>
        <v>0</v>
      </c>
      <c r="BQ271" s="6">
        <v>0</v>
      </c>
      <c r="BR271" s="5">
        <v>0</v>
      </c>
      <c r="BS271" s="16">
        <f t="shared" si="489"/>
        <v>0</v>
      </c>
      <c r="BT271" s="6">
        <v>0</v>
      </c>
      <c r="BU271" s="5">
        <v>0</v>
      </c>
      <c r="BV271" s="16">
        <f t="shared" si="490"/>
        <v>0</v>
      </c>
      <c r="BW271" s="6">
        <v>0</v>
      </c>
      <c r="BX271" s="5">
        <v>0</v>
      </c>
      <c r="BY271" s="16">
        <f t="shared" si="491"/>
        <v>0</v>
      </c>
      <c r="BZ271" s="6">
        <v>0</v>
      </c>
      <c r="CA271" s="5">
        <v>0</v>
      </c>
      <c r="CB271" s="16">
        <f t="shared" si="492"/>
        <v>0</v>
      </c>
      <c r="CC271" s="6">
        <v>0</v>
      </c>
      <c r="CD271" s="5">
        <v>0</v>
      </c>
      <c r="CE271" s="16">
        <f t="shared" si="493"/>
        <v>0</v>
      </c>
      <c r="CF271" s="6">
        <v>0</v>
      </c>
      <c r="CG271" s="5">
        <v>0</v>
      </c>
      <c r="CH271" s="16">
        <f t="shared" si="494"/>
        <v>0</v>
      </c>
      <c r="CI271" s="6">
        <v>0</v>
      </c>
      <c r="CJ271" s="5">
        <v>0</v>
      </c>
      <c r="CK271" s="16">
        <f t="shared" si="495"/>
        <v>0</v>
      </c>
      <c r="CL271" s="6">
        <v>0</v>
      </c>
      <c r="CM271" s="5">
        <v>0</v>
      </c>
      <c r="CN271" s="16">
        <f t="shared" si="496"/>
        <v>0</v>
      </c>
      <c r="CO271" s="6">
        <v>0</v>
      </c>
      <c r="CP271" s="5">
        <v>0</v>
      </c>
      <c r="CQ271" s="16">
        <f t="shared" si="497"/>
        <v>0</v>
      </c>
      <c r="CR271" s="6">
        <v>0</v>
      </c>
      <c r="CS271" s="5">
        <v>0</v>
      </c>
      <c r="CT271" s="16">
        <f t="shared" si="498"/>
        <v>0</v>
      </c>
      <c r="CU271" s="6">
        <v>0</v>
      </c>
      <c r="CV271" s="5">
        <v>0</v>
      </c>
      <c r="CW271" s="16">
        <f t="shared" si="499"/>
        <v>0</v>
      </c>
      <c r="CX271" s="6">
        <f t="shared" si="501"/>
        <v>0</v>
      </c>
      <c r="CY271" s="16">
        <f t="shared" si="502"/>
        <v>0</v>
      </c>
    </row>
    <row r="272" spans="1:103" x14ac:dyDescent="0.3">
      <c r="A272" s="48">
        <v>2024</v>
      </c>
      <c r="B272" s="49" t="s">
        <v>11</v>
      </c>
      <c r="C272" s="6">
        <v>0</v>
      </c>
      <c r="D272" s="5">
        <v>0</v>
      </c>
      <c r="E272" s="16">
        <f t="shared" si="503"/>
        <v>0</v>
      </c>
      <c r="F272" s="6">
        <v>0</v>
      </c>
      <c r="G272" s="5">
        <v>0</v>
      </c>
      <c r="H272" s="16">
        <f t="shared" si="468"/>
        <v>0</v>
      </c>
      <c r="I272" s="6">
        <v>0</v>
      </c>
      <c r="J272" s="5">
        <v>0</v>
      </c>
      <c r="K272" s="16">
        <f t="shared" si="469"/>
        <v>0</v>
      </c>
      <c r="L272" s="6">
        <v>0</v>
      </c>
      <c r="M272" s="5">
        <v>0</v>
      </c>
      <c r="N272" s="16">
        <f t="shared" si="470"/>
        <v>0</v>
      </c>
      <c r="O272" s="6">
        <v>0</v>
      </c>
      <c r="P272" s="5">
        <v>0</v>
      </c>
      <c r="Q272" s="16">
        <f t="shared" si="471"/>
        <v>0</v>
      </c>
      <c r="R272" s="6">
        <v>0</v>
      </c>
      <c r="S272" s="5">
        <v>0</v>
      </c>
      <c r="T272" s="16">
        <f t="shared" si="472"/>
        <v>0</v>
      </c>
      <c r="U272" s="6">
        <v>0</v>
      </c>
      <c r="V272" s="5">
        <v>0</v>
      </c>
      <c r="W272" s="16">
        <f t="shared" si="473"/>
        <v>0</v>
      </c>
      <c r="X272" s="6">
        <v>0</v>
      </c>
      <c r="Y272" s="5">
        <v>0</v>
      </c>
      <c r="Z272" s="16">
        <f t="shared" si="474"/>
        <v>0</v>
      </c>
      <c r="AA272" s="6">
        <v>0</v>
      </c>
      <c r="AB272" s="5">
        <v>0</v>
      </c>
      <c r="AC272" s="16">
        <f t="shared" si="475"/>
        <v>0</v>
      </c>
      <c r="AD272" s="6">
        <v>0</v>
      </c>
      <c r="AE272" s="5">
        <v>0</v>
      </c>
      <c r="AF272" s="16">
        <f t="shared" si="476"/>
        <v>0</v>
      </c>
      <c r="AG272" s="6">
        <v>0</v>
      </c>
      <c r="AH272" s="5">
        <v>0</v>
      </c>
      <c r="AI272" s="16">
        <f t="shared" si="477"/>
        <v>0</v>
      </c>
      <c r="AJ272" s="6">
        <v>0</v>
      </c>
      <c r="AK272" s="5">
        <v>0</v>
      </c>
      <c r="AL272" s="16">
        <f t="shared" si="478"/>
        <v>0</v>
      </c>
      <c r="AM272" s="6">
        <v>0</v>
      </c>
      <c r="AN272" s="5">
        <v>0</v>
      </c>
      <c r="AO272" s="16">
        <f t="shared" si="479"/>
        <v>0</v>
      </c>
      <c r="AP272" s="6">
        <v>0</v>
      </c>
      <c r="AQ272" s="5">
        <v>0</v>
      </c>
      <c r="AR272" s="16">
        <f t="shared" si="480"/>
        <v>0</v>
      </c>
      <c r="AS272" s="6">
        <v>0</v>
      </c>
      <c r="AT272" s="5">
        <v>0</v>
      </c>
      <c r="AU272" s="16">
        <f t="shared" si="481"/>
        <v>0</v>
      </c>
      <c r="AV272" s="6">
        <v>0</v>
      </c>
      <c r="AW272" s="5">
        <v>0</v>
      </c>
      <c r="AX272" s="16">
        <f t="shared" si="482"/>
        <v>0</v>
      </c>
      <c r="AY272" s="6">
        <v>0</v>
      </c>
      <c r="AZ272" s="5">
        <v>0</v>
      </c>
      <c r="BA272" s="16">
        <f t="shared" si="483"/>
        <v>0</v>
      </c>
      <c r="BB272" s="6">
        <v>0</v>
      </c>
      <c r="BC272" s="5">
        <v>0</v>
      </c>
      <c r="BD272" s="16">
        <f t="shared" si="484"/>
        <v>0</v>
      </c>
      <c r="BE272" s="6">
        <v>0</v>
      </c>
      <c r="BF272" s="5">
        <v>0</v>
      </c>
      <c r="BG272" s="16">
        <f t="shared" si="485"/>
        <v>0</v>
      </c>
      <c r="BH272" s="6">
        <v>0</v>
      </c>
      <c r="BI272" s="5">
        <v>0</v>
      </c>
      <c r="BJ272" s="16">
        <f t="shared" si="486"/>
        <v>0</v>
      </c>
      <c r="BK272" s="6">
        <v>0</v>
      </c>
      <c r="BL272" s="5">
        <v>0</v>
      </c>
      <c r="BM272" s="16">
        <f t="shared" si="487"/>
        <v>0</v>
      </c>
      <c r="BN272" s="6">
        <v>0</v>
      </c>
      <c r="BO272" s="5">
        <v>0</v>
      </c>
      <c r="BP272" s="16">
        <f t="shared" si="488"/>
        <v>0</v>
      </c>
      <c r="BQ272" s="6">
        <v>0</v>
      </c>
      <c r="BR272" s="5">
        <v>0</v>
      </c>
      <c r="BS272" s="16">
        <f t="shared" si="489"/>
        <v>0</v>
      </c>
      <c r="BT272" s="6">
        <v>0</v>
      </c>
      <c r="BU272" s="5">
        <v>0</v>
      </c>
      <c r="BV272" s="16">
        <f t="shared" si="490"/>
        <v>0</v>
      </c>
      <c r="BW272" s="6">
        <v>0</v>
      </c>
      <c r="BX272" s="5">
        <v>0</v>
      </c>
      <c r="BY272" s="16">
        <f t="shared" si="491"/>
        <v>0</v>
      </c>
      <c r="BZ272" s="6">
        <v>0</v>
      </c>
      <c r="CA272" s="5">
        <v>0</v>
      </c>
      <c r="CB272" s="16">
        <f t="shared" si="492"/>
        <v>0</v>
      </c>
      <c r="CC272" s="6">
        <v>0</v>
      </c>
      <c r="CD272" s="5">
        <v>0</v>
      </c>
      <c r="CE272" s="16">
        <f t="shared" si="493"/>
        <v>0</v>
      </c>
      <c r="CF272" s="6">
        <v>0</v>
      </c>
      <c r="CG272" s="5">
        <v>0</v>
      </c>
      <c r="CH272" s="16">
        <f t="shared" si="494"/>
        <v>0</v>
      </c>
      <c r="CI272" s="6">
        <v>0</v>
      </c>
      <c r="CJ272" s="5">
        <v>0</v>
      </c>
      <c r="CK272" s="16">
        <f t="shared" si="495"/>
        <v>0</v>
      </c>
      <c r="CL272" s="6">
        <v>0</v>
      </c>
      <c r="CM272" s="5">
        <v>0</v>
      </c>
      <c r="CN272" s="16">
        <f t="shared" si="496"/>
        <v>0</v>
      </c>
      <c r="CO272" s="6">
        <v>0</v>
      </c>
      <c r="CP272" s="5">
        <v>0</v>
      </c>
      <c r="CQ272" s="16">
        <f t="shared" si="497"/>
        <v>0</v>
      </c>
      <c r="CR272" s="6">
        <v>0</v>
      </c>
      <c r="CS272" s="5">
        <v>0</v>
      </c>
      <c r="CT272" s="16">
        <f t="shared" si="498"/>
        <v>0</v>
      </c>
      <c r="CU272" s="6">
        <v>0</v>
      </c>
      <c r="CV272" s="5">
        <v>0</v>
      </c>
      <c r="CW272" s="16">
        <f t="shared" si="499"/>
        <v>0</v>
      </c>
      <c r="CX272" s="6">
        <f t="shared" si="501"/>
        <v>0</v>
      </c>
      <c r="CY272" s="16">
        <f t="shared" si="502"/>
        <v>0</v>
      </c>
    </row>
    <row r="273" spans="1:103" x14ac:dyDescent="0.3">
      <c r="A273" s="48">
        <v>2024</v>
      </c>
      <c r="B273" s="49" t="s">
        <v>12</v>
      </c>
      <c r="C273" s="6">
        <v>0</v>
      </c>
      <c r="D273" s="5">
        <v>0</v>
      </c>
      <c r="E273" s="16">
        <f t="shared" si="503"/>
        <v>0</v>
      </c>
      <c r="F273" s="6">
        <v>0</v>
      </c>
      <c r="G273" s="5">
        <v>0</v>
      </c>
      <c r="H273" s="16">
        <f t="shared" si="468"/>
        <v>0</v>
      </c>
      <c r="I273" s="6">
        <v>0</v>
      </c>
      <c r="J273" s="5">
        <v>0</v>
      </c>
      <c r="K273" s="16">
        <f t="shared" si="469"/>
        <v>0</v>
      </c>
      <c r="L273" s="6">
        <v>0</v>
      </c>
      <c r="M273" s="5">
        <v>0</v>
      </c>
      <c r="N273" s="16">
        <f t="shared" si="470"/>
        <v>0</v>
      </c>
      <c r="O273" s="6">
        <v>0</v>
      </c>
      <c r="P273" s="5">
        <v>0</v>
      </c>
      <c r="Q273" s="16">
        <f t="shared" si="471"/>
        <v>0</v>
      </c>
      <c r="R273" s="6">
        <v>0</v>
      </c>
      <c r="S273" s="5">
        <v>0</v>
      </c>
      <c r="T273" s="16">
        <f t="shared" si="472"/>
        <v>0</v>
      </c>
      <c r="U273" s="6">
        <v>0</v>
      </c>
      <c r="V273" s="5">
        <v>0</v>
      </c>
      <c r="W273" s="16">
        <f t="shared" si="473"/>
        <v>0</v>
      </c>
      <c r="X273" s="6">
        <v>0</v>
      </c>
      <c r="Y273" s="5">
        <v>0</v>
      </c>
      <c r="Z273" s="16">
        <f t="shared" si="474"/>
        <v>0</v>
      </c>
      <c r="AA273" s="6">
        <v>0</v>
      </c>
      <c r="AB273" s="5">
        <v>0</v>
      </c>
      <c r="AC273" s="16">
        <f t="shared" si="475"/>
        <v>0</v>
      </c>
      <c r="AD273" s="6">
        <v>0</v>
      </c>
      <c r="AE273" s="5">
        <v>0</v>
      </c>
      <c r="AF273" s="16">
        <f t="shared" si="476"/>
        <v>0</v>
      </c>
      <c r="AG273" s="6">
        <v>0</v>
      </c>
      <c r="AH273" s="5">
        <v>0</v>
      </c>
      <c r="AI273" s="16">
        <f t="shared" si="477"/>
        <v>0</v>
      </c>
      <c r="AJ273" s="6">
        <v>0</v>
      </c>
      <c r="AK273" s="5">
        <v>0</v>
      </c>
      <c r="AL273" s="16">
        <f t="shared" si="478"/>
        <v>0</v>
      </c>
      <c r="AM273" s="6">
        <v>0</v>
      </c>
      <c r="AN273" s="5">
        <v>0</v>
      </c>
      <c r="AO273" s="16">
        <f t="shared" si="479"/>
        <v>0</v>
      </c>
      <c r="AP273" s="6">
        <v>0</v>
      </c>
      <c r="AQ273" s="5">
        <v>0</v>
      </c>
      <c r="AR273" s="16">
        <f t="shared" si="480"/>
        <v>0</v>
      </c>
      <c r="AS273" s="6">
        <v>0</v>
      </c>
      <c r="AT273" s="5">
        <v>0</v>
      </c>
      <c r="AU273" s="16">
        <f t="shared" si="481"/>
        <v>0</v>
      </c>
      <c r="AV273" s="6">
        <v>0</v>
      </c>
      <c r="AW273" s="5">
        <v>0</v>
      </c>
      <c r="AX273" s="16">
        <f t="shared" si="482"/>
        <v>0</v>
      </c>
      <c r="AY273" s="6">
        <v>0</v>
      </c>
      <c r="AZ273" s="5">
        <v>0</v>
      </c>
      <c r="BA273" s="16">
        <f t="shared" si="483"/>
        <v>0</v>
      </c>
      <c r="BB273" s="6">
        <v>0</v>
      </c>
      <c r="BC273" s="5">
        <v>0</v>
      </c>
      <c r="BD273" s="16">
        <f t="shared" si="484"/>
        <v>0</v>
      </c>
      <c r="BE273" s="6">
        <v>0</v>
      </c>
      <c r="BF273" s="5">
        <v>0</v>
      </c>
      <c r="BG273" s="16">
        <f t="shared" si="485"/>
        <v>0</v>
      </c>
      <c r="BH273" s="6">
        <v>0</v>
      </c>
      <c r="BI273" s="5">
        <v>0</v>
      </c>
      <c r="BJ273" s="16">
        <f t="shared" si="486"/>
        <v>0</v>
      </c>
      <c r="BK273" s="6">
        <v>0</v>
      </c>
      <c r="BL273" s="5">
        <v>0</v>
      </c>
      <c r="BM273" s="16">
        <f t="shared" si="487"/>
        <v>0</v>
      </c>
      <c r="BN273" s="6">
        <v>0</v>
      </c>
      <c r="BO273" s="5">
        <v>0</v>
      </c>
      <c r="BP273" s="16">
        <f t="shared" si="488"/>
        <v>0</v>
      </c>
      <c r="BQ273" s="6">
        <v>0</v>
      </c>
      <c r="BR273" s="5">
        <v>0</v>
      </c>
      <c r="BS273" s="16">
        <f t="shared" si="489"/>
        <v>0</v>
      </c>
      <c r="BT273" s="6">
        <v>0</v>
      </c>
      <c r="BU273" s="5">
        <v>0</v>
      </c>
      <c r="BV273" s="16">
        <f t="shared" si="490"/>
        <v>0</v>
      </c>
      <c r="BW273" s="6">
        <v>0</v>
      </c>
      <c r="BX273" s="5">
        <v>0</v>
      </c>
      <c r="BY273" s="16">
        <f t="shared" si="491"/>
        <v>0</v>
      </c>
      <c r="BZ273" s="6">
        <v>0</v>
      </c>
      <c r="CA273" s="5">
        <v>0</v>
      </c>
      <c r="CB273" s="16">
        <f t="shared" si="492"/>
        <v>0</v>
      </c>
      <c r="CC273" s="6">
        <v>0</v>
      </c>
      <c r="CD273" s="5">
        <v>0</v>
      </c>
      <c r="CE273" s="16">
        <f t="shared" si="493"/>
        <v>0</v>
      </c>
      <c r="CF273" s="6">
        <v>0</v>
      </c>
      <c r="CG273" s="5">
        <v>0</v>
      </c>
      <c r="CH273" s="16">
        <f t="shared" si="494"/>
        <v>0</v>
      </c>
      <c r="CI273" s="6">
        <v>0</v>
      </c>
      <c r="CJ273" s="5">
        <v>0</v>
      </c>
      <c r="CK273" s="16">
        <f t="shared" si="495"/>
        <v>0</v>
      </c>
      <c r="CL273" s="6">
        <v>0</v>
      </c>
      <c r="CM273" s="5">
        <v>0</v>
      </c>
      <c r="CN273" s="16">
        <f t="shared" si="496"/>
        <v>0</v>
      </c>
      <c r="CO273" s="6">
        <v>0</v>
      </c>
      <c r="CP273" s="5">
        <v>0</v>
      </c>
      <c r="CQ273" s="16">
        <f t="shared" si="497"/>
        <v>0</v>
      </c>
      <c r="CR273" s="6">
        <v>0</v>
      </c>
      <c r="CS273" s="5">
        <v>0</v>
      </c>
      <c r="CT273" s="16">
        <f t="shared" si="498"/>
        <v>0</v>
      </c>
      <c r="CU273" s="6">
        <v>0</v>
      </c>
      <c r="CV273" s="5">
        <v>0</v>
      </c>
      <c r="CW273" s="16">
        <f t="shared" si="499"/>
        <v>0</v>
      </c>
      <c r="CX273" s="6">
        <f t="shared" si="501"/>
        <v>0</v>
      </c>
      <c r="CY273" s="16">
        <f t="shared" si="502"/>
        <v>0</v>
      </c>
    </row>
    <row r="274" spans="1:103" x14ac:dyDescent="0.3">
      <c r="A274" s="48">
        <v>2024</v>
      </c>
      <c r="B274" s="49" t="s">
        <v>13</v>
      </c>
      <c r="C274" s="6">
        <v>0</v>
      </c>
      <c r="D274" s="5">
        <v>0</v>
      </c>
      <c r="E274" s="16">
        <f t="shared" si="503"/>
        <v>0</v>
      </c>
      <c r="F274" s="6">
        <v>0</v>
      </c>
      <c r="G274" s="5">
        <v>0</v>
      </c>
      <c r="H274" s="16">
        <f t="shared" si="468"/>
        <v>0</v>
      </c>
      <c r="I274" s="6">
        <v>0</v>
      </c>
      <c r="J274" s="5">
        <v>0</v>
      </c>
      <c r="K274" s="16">
        <f t="shared" si="469"/>
        <v>0</v>
      </c>
      <c r="L274" s="6">
        <v>0</v>
      </c>
      <c r="M274" s="5">
        <v>0</v>
      </c>
      <c r="N274" s="16">
        <f t="shared" si="470"/>
        <v>0</v>
      </c>
      <c r="O274" s="6">
        <v>0</v>
      </c>
      <c r="P274" s="5">
        <v>0</v>
      </c>
      <c r="Q274" s="16">
        <f t="shared" si="471"/>
        <v>0</v>
      </c>
      <c r="R274" s="6">
        <v>0</v>
      </c>
      <c r="S274" s="5">
        <v>0</v>
      </c>
      <c r="T274" s="16">
        <f t="shared" si="472"/>
        <v>0</v>
      </c>
      <c r="U274" s="6">
        <v>0</v>
      </c>
      <c r="V274" s="5">
        <v>0</v>
      </c>
      <c r="W274" s="16">
        <f t="shared" si="473"/>
        <v>0</v>
      </c>
      <c r="X274" s="6">
        <v>0</v>
      </c>
      <c r="Y274" s="5">
        <v>0</v>
      </c>
      <c r="Z274" s="16">
        <f t="shared" si="474"/>
        <v>0</v>
      </c>
      <c r="AA274" s="6">
        <v>0</v>
      </c>
      <c r="AB274" s="5">
        <v>0</v>
      </c>
      <c r="AC274" s="16">
        <f t="shared" si="475"/>
        <v>0</v>
      </c>
      <c r="AD274" s="6">
        <v>0</v>
      </c>
      <c r="AE274" s="5">
        <v>0</v>
      </c>
      <c r="AF274" s="16">
        <f t="shared" si="476"/>
        <v>0</v>
      </c>
      <c r="AG274" s="6">
        <v>0</v>
      </c>
      <c r="AH274" s="5">
        <v>0</v>
      </c>
      <c r="AI274" s="16">
        <f t="shared" si="477"/>
        <v>0</v>
      </c>
      <c r="AJ274" s="6">
        <v>0</v>
      </c>
      <c r="AK274" s="5">
        <v>0</v>
      </c>
      <c r="AL274" s="16">
        <f t="shared" si="478"/>
        <v>0</v>
      </c>
      <c r="AM274" s="6">
        <v>0</v>
      </c>
      <c r="AN274" s="5">
        <v>0</v>
      </c>
      <c r="AO274" s="16">
        <f t="shared" si="479"/>
        <v>0</v>
      </c>
      <c r="AP274" s="6">
        <v>0</v>
      </c>
      <c r="AQ274" s="5">
        <v>0</v>
      </c>
      <c r="AR274" s="16">
        <f t="shared" si="480"/>
        <v>0</v>
      </c>
      <c r="AS274" s="6">
        <v>0</v>
      </c>
      <c r="AT274" s="5">
        <v>0</v>
      </c>
      <c r="AU274" s="16">
        <f t="shared" si="481"/>
        <v>0</v>
      </c>
      <c r="AV274" s="6">
        <v>0</v>
      </c>
      <c r="AW274" s="5">
        <v>0</v>
      </c>
      <c r="AX274" s="16">
        <f t="shared" si="482"/>
        <v>0</v>
      </c>
      <c r="AY274" s="6">
        <v>0</v>
      </c>
      <c r="AZ274" s="5">
        <v>0</v>
      </c>
      <c r="BA274" s="16">
        <f t="shared" si="483"/>
        <v>0</v>
      </c>
      <c r="BB274" s="6">
        <v>0</v>
      </c>
      <c r="BC274" s="5">
        <v>0</v>
      </c>
      <c r="BD274" s="16">
        <f t="shared" si="484"/>
        <v>0</v>
      </c>
      <c r="BE274" s="6">
        <v>0</v>
      </c>
      <c r="BF274" s="5">
        <v>0</v>
      </c>
      <c r="BG274" s="16">
        <f t="shared" si="485"/>
        <v>0</v>
      </c>
      <c r="BH274" s="6">
        <v>0</v>
      </c>
      <c r="BI274" s="5">
        <v>0</v>
      </c>
      <c r="BJ274" s="16">
        <f t="shared" si="486"/>
        <v>0</v>
      </c>
      <c r="BK274" s="6">
        <v>0</v>
      </c>
      <c r="BL274" s="5">
        <v>0</v>
      </c>
      <c r="BM274" s="16">
        <f t="shared" si="487"/>
        <v>0</v>
      </c>
      <c r="BN274" s="6">
        <v>0</v>
      </c>
      <c r="BO274" s="5">
        <v>0</v>
      </c>
      <c r="BP274" s="16">
        <f t="shared" si="488"/>
        <v>0</v>
      </c>
      <c r="BQ274" s="6">
        <v>0</v>
      </c>
      <c r="BR274" s="5">
        <v>0</v>
      </c>
      <c r="BS274" s="16">
        <f t="shared" si="489"/>
        <v>0</v>
      </c>
      <c r="BT274" s="6">
        <v>0</v>
      </c>
      <c r="BU274" s="5">
        <v>0</v>
      </c>
      <c r="BV274" s="16">
        <f t="shared" si="490"/>
        <v>0</v>
      </c>
      <c r="BW274" s="6">
        <v>0</v>
      </c>
      <c r="BX274" s="5">
        <v>0</v>
      </c>
      <c r="BY274" s="16">
        <f t="shared" si="491"/>
        <v>0</v>
      </c>
      <c r="BZ274" s="6">
        <v>0</v>
      </c>
      <c r="CA274" s="5">
        <v>0</v>
      </c>
      <c r="CB274" s="16">
        <f t="shared" si="492"/>
        <v>0</v>
      </c>
      <c r="CC274" s="6">
        <v>0</v>
      </c>
      <c r="CD274" s="5">
        <v>0</v>
      </c>
      <c r="CE274" s="16">
        <f t="shared" si="493"/>
        <v>0</v>
      </c>
      <c r="CF274" s="6">
        <v>0</v>
      </c>
      <c r="CG274" s="5">
        <v>0</v>
      </c>
      <c r="CH274" s="16">
        <f t="shared" si="494"/>
        <v>0</v>
      </c>
      <c r="CI274" s="6">
        <v>0</v>
      </c>
      <c r="CJ274" s="5">
        <v>0</v>
      </c>
      <c r="CK274" s="16">
        <f t="shared" si="495"/>
        <v>0</v>
      </c>
      <c r="CL274" s="6">
        <v>0</v>
      </c>
      <c r="CM274" s="5">
        <v>0</v>
      </c>
      <c r="CN274" s="16">
        <f t="shared" si="496"/>
        <v>0</v>
      </c>
      <c r="CO274" s="6">
        <v>0</v>
      </c>
      <c r="CP274" s="5">
        <v>0</v>
      </c>
      <c r="CQ274" s="16">
        <f t="shared" si="497"/>
        <v>0</v>
      </c>
      <c r="CR274" s="6">
        <v>0</v>
      </c>
      <c r="CS274" s="5">
        <v>0</v>
      </c>
      <c r="CT274" s="16">
        <f t="shared" si="498"/>
        <v>0</v>
      </c>
      <c r="CU274" s="6">
        <v>0</v>
      </c>
      <c r="CV274" s="5">
        <v>0</v>
      </c>
      <c r="CW274" s="16">
        <f t="shared" si="499"/>
        <v>0</v>
      </c>
      <c r="CX274" s="6">
        <f t="shared" si="501"/>
        <v>0</v>
      </c>
      <c r="CY274" s="16">
        <f t="shared" si="502"/>
        <v>0</v>
      </c>
    </row>
    <row r="275" spans="1:103" x14ac:dyDescent="0.3">
      <c r="A275" s="48">
        <v>2024</v>
      </c>
      <c r="B275" s="49" t="s">
        <v>14</v>
      </c>
      <c r="C275" s="6">
        <v>0</v>
      </c>
      <c r="D275" s="5">
        <v>0</v>
      </c>
      <c r="E275" s="16">
        <f t="shared" si="503"/>
        <v>0</v>
      </c>
      <c r="F275" s="6">
        <v>0</v>
      </c>
      <c r="G275" s="5">
        <v>0</v>
      </c>
      <c r="H275" s="16">
        <f t="shared" si="468"/>
        <v>0</v>
      </c>
      <c r="I275" s="6">
        <v>0</v>
      </c>
      <c r="J275" s="5">
        <v>0</v>
      </c>
      <c r="K275" s="16">
        <f t="shared" si="469"/>
        <v>0</v>
      </c>
      <c r="L275" s="6">
        <v>0</v>
      </c>
      <c r="M275" s="5">
        <v>0</v>
      </c>
      <c r="N275" s="16">
        <f t="shared" si="470"/>
        <v>0</v>
      </c>
      <c r="O275" s="6">
        <v>0</v>
      </c>
      <c r="P275" s="5">
        <v>0</v>
      </c>
      <c r="Q275" s="16">
        <f t="shared" si="471"/>
        <v>0</v>
      </c>
      <c r="R275" s="6">
        <v>0</v>
      </c>
      <c r="S275" s="5">
        <v>0</v>
      </c>
      <c r="T275" s="16">
        <f t="shared" si="472"/>
        <v>0</v>
      </c>
      <c r="U275" s="6">
        <v>0</v>
      </c>
      <c r="V275" s="5">
        <v>0</v>
      </c>
      <c r="W275" s="16">
        <f t="shared" si="473"/>
        <v>0</v>
      </c>
      <c r="X275" s="6">
        <v>0</v>
      </c>
      <c r="Y275" s="5">
        <v>0</v>
      </c>
      <c r="Z275" s="16">
        <f t="shared" si="474"/>
        <v>0</v>
      </c>
      <c r="AA275" s="6">
        <v>0</v>
      </c>
      <c r="AB275" s="5">
        <v>0</v>
      </c>
      <c r="AC275" s="16">
        <f t="shared" si="475"/>
        <v>0</v>
      </c>
      <c r="AD275" s="6">
        <v>0</v>
      </c>
      <c r="AE275" s="5">
        <v>0</v>
      </c>
      <c r="AF275" s="16">
        <f t="shared" si="476"/>
        <v>0</v>
      </c>
      <c r="AG275" s="6">
        <v>0</v>
      </c>
      <c r="AH275" s="5">
        <v>0</v>
      </c>
      <c r="AI275" s="16">
        <f t="shared" si="477"/>
        <v>0</v>
      </c>
      <c r="AJ275" s="6">
        <v>0</v>
      </c>
      <c r="AK275" s="5">
        <v>0</v>
      </c>
      <c r="AL275" s="16">
        <f t="shared" si="478"/>
        <v>0</v>
      </c>
      <c r="AM275" s="6">
        <v>0</v>
      </c>
      <c r="AN275" s="5">
        <v>0</v>
      </c>
      <c r="AO275" s="16">
        <f t="shared" si="479"/>
        <v>0</v>
      </c>
      <c r="AP275" s="6">
        <v>0</v>
      </c>
      <c r="AQ275" s="5">
        <v>0</v>
      </c>
      <c r="AR275" s="16">
        <f t="shared" si="480"/>
        <v>0</v>
      </c>
      <c r="AS275" s="6">
        <v>0</v>
      </c>
      <c r="AT275" s="5">
        <v>0</v>
      </c>
      <c r="AU275" s="16">
        <f t="shared" si="481"/>
        <v>0</v>
      </c>
      <c r="AV275" s="6">
        <v>0</v>
      </c>
      <c r="AW275" s="5">
        <v>0</v>
      </c>
      <c r="AX275" s="16">
        <f t="shared" si="482"/>
        <v>0</v>
      </c>
      <c r="AY275" s="6">
        <v>0</v>
      </c>
      <c r="AZ275" s="5">
        <v>0</v>
      </c>
      <c r="BA275" s="16">
        <f t="shared" si="483"/>
        <v>0</v>
      </c>
      <c r="BB275" s="6">
        <v>0</v>
      </c>
      <c r="BC275" s="5">
        <v>0</v>
      </c>
      <c r="BD275" s="16">
        <f t="shared" si="484"/>
        <v>0</v>
      </c>
      <c r="BE275" s="6">
        <v>0</v>
      </c>
      <c r="BF275" s="5">
        <v>0</v>
      </c>
      <c r="BG275" s="16">
        <f t="shared" si="485"/>
        <v>0</v>
      </c>
      <c r="BH275" s="6">
        <v>0</v>
      </c>
      <c r="BI275" s="5">
        <v>0</v>
      </c>
      <c r="BJ275" s="16">
        <f t="shared" si="486"/>
        <v>0</v>
      </c>
      <c r="BK275" s="6">
        <v>0</v>
      </c>
      <c r="BL275" s="5">
        <v>0</v>
      </c>
      <c r="BM275" s="16">
        <f t="shared" si="487"/>
        <v>0</v>
      </c>
      <c r="BN275" s="6">
        <v>0</v>
      </c>
      <c r="BO275" s="5">
        <v>0</v>
      </c>
      <c r="BP275" s="16">
        <f t="shared" si="488"/>
        <v>0</v>
      </c>
      <c r="BQ275" s="6">
        <v>0</v>
      </c>
      <c r="BR275" s="5">
        <v>0</v>
      </c>
      <c r="BS275" s="16">
        <f t="shared" si="489"/>
        <v>0</v>
      </c>
      <c r="BT275" s="6">
        <v>0</v>
      </c>
      <c r="BU275" s="5">
        <v>0</v>
      </c>
      <c r="BV275" s="16">
        <f t="shared" si="490"/>
        <v>0</v>
      </c>
      <c r="BW275" s="6">
        <v>0</v>
      </c>
      <c r="BX275" s="5">
        <v>0</v>
      </c>
      <c r="BY275" s="16">
        <f t="shared" si="491"/>
        <v>0</v>
      </c>
      <c r="BZ275" s="6">
        <v>0</v>
      </c>
      <c r="CA275" s="5">
        <v>0</v>
      </c>
      <c r="CB275" s="16">
        <f t="shared" si="492"/>
        <v>0</v>
      </c>
      <c r="CC275" s="6">
        <v>0</v>
      </c>
      <c r="CD275" s="5">
        <v>0</v>
      </c>
      <c r="CE275" s="16">
        <f t="shared" si="493"/>
        <v>0</v>
      </c>
      <c r="CF275" s="6">
        <v>0</v>
      </c>
      <c r="CG275" s="5">
        <v>0</v>
      </c>
      <c r="CH275" s="16">
        <f t="shared" si="494"/>
        <v>0</v>
      </c>
      <c r="CI275" s="6">
        <v>0</v>
      </c>
      <c r="CJ275" s="5">
        <v>0</v>
      </c>
      <c r="CK275" s="16">
        <f t="shared" si="495"/>
        <v>0</v>
      </c>
      <c r="CL275" s="6">
        <v>0</v>
      </c>
      <c r="CM275" s="5">
        <v>0</v>
      </c>
      <c r="CN275" s="16">
        <f t="shared" si="496"/>
        <v>0</v>
      </c>
      <c r="CO275" s="6">
        <v>0</v>
      </c>
      <c r="CP275" s="5">
        <v>0</v>
      </c>
      <c r="CQ275" s="16">
        <f t="shared" si="497"/>
        <v>0</v>
      </c>
      <c r="CR275" s="6">
        <v>0</v>
      </c>
      <c r="CS275" s="5">
        <v>0</v>
      </c>
      <c r="CT275" s="16">
        <f t="shared" si="498"/>
        <v>0</v>
      </c>
      <c r="CU275" s="6">
        <v>0</v>
      </c>
      <c r="CV275" s="5">
        <v>0</v>
      </c>
      <c r="CW275" s="16">
        <f t="shared" si="499"/>
        <v>0</v>
      </c>
      <c r="CX275" s="6">
        <f t="shared" si="501"/>
        <v>0</v>
      </c>
      <c r="CY275" s="16">
        <f t="shared" si="502"/>
        <v>0</v>
      </c>
    </row>
    <row r="276" spans="1:103" x14ac:dyDescent="0.3">
      <c r="A276" s="48">
        <v>2024</v>
      </c>
      <c r="B276" s="16" t="s">
        <v>15</v>
      </c>
      <c r="C276" s="6">
        <v>0</v>
      </c>
      <c r="D276" s="5">
        <v>0</v>
      </c>
      <c r="E276" s="16">
        <f t="shared" si="503"/>
        <v>0</v>
      </c>
      <c r="F276" s="6">
        <v>0</v>
      </c>
      <c r="G276" s="5">
        <v>0</v>
      </c>
      <c r="H276" s="16">
        <f t="shared" si="468"/>
        <v>0</v>
      </c>
      <c r="I276" s="6">
        <v>0</v>
      </c>
      <c r="J276" s="5">
        <v>0</v>
      </c>
      <c r="K276" s="16">
        <f t="shared" si="469"/>
        <v>0</v>
      </c>
      <c r="L276" s="6">
        <v>0</v>
      </c>
      <c r="M276" s="5">
        <v>0</v>
      </c>
      <c r="N276" s="16">
        <f t="shared" si="470"/>
        <v>0</v>
      </c>
      <c r="O276" s="6">
        <v>0</v>
      </c>
      <c r="P276" s="5">
        <v>0</v>
      </c>
      <c r="Q276" s="16">
        <f t="shared" si="471"/>
        <v>0</v>
      </c>
      <c r="R276" s="6">
        <v>0</v>
      </c>
      <c r="S276" s="5">
        <v>0</v>
      </c>
      <c r="T276" s="16">
        <f t="shared" si="472"/>
        <v>0</v>
      </c>
      <c r="U276" s="6">
        <v>0</v>
      </c>
      <c r="V276" s="5">
        <v>0</v>
      </c>
      <c r="W276" s="16">
        <f t="shared" si="473"/>
        <v>0</v>
      </c>
      <c r="X276" s="6">
        <v>0</v>
      </c>
      <c r="Y276" s="5">
        <v>0</v>
      </c>
      <c r="Z276" s="16">
        <f t="shared" si="474"/>
        <v>0</v>
      </c>
      <c r="AA276" s="6">
        <v>0</v>
      </c>
      <c r="AB276" s="5">
        <v>0</v>
      </c>
      <c r="AC276" s="16">
        <f t="shared" si="475"/>
        <v>0</v>
      </c>
      <c r="AD276" s="6">
        <v>0</v>
      </c>
      <c r="AE276" s="5">
        <v>0</v>
      </c>
      <c r="AF276" s="16">
        <f t="shared" si="476"/>
        <v>0</v>
      </c>
      <c r="AG276" s="6">
        <v>0</v>
      </c>
      <c r="AH276" s="5">
        <v>0</v>
      </c>
      <c r="AI276" s="16">
        <f t="shared" si="477"/>
        <v>0</v>
      </c>
      <c r="AJ276" s="6">
        <v>0</v>
      </c>
      <c r="AK276" s="5">
        <v>0</v>
      </c>
      <c r="AL276" s="16">
        <f t="shared" si="478"/>
        <v>0</v>
      </c>
      <c r="AM276" s="6">
        <v>0</v>
      </c>
      <c r="AN276" s="5">
        <v>0</v>
      </c>
      <c r="AO276" s="16">
        <f t="shared" si="479"/>
        <v>0</v>
      </c>
      <c r="AP276" s="6">
        <v>0</v>
      </c>
      <c r="AQ276" s="5">
        <v>0</v>
      </c>
      <c r="AR276" s="16">
        <f t="shared" si="480"/>
        <v>0</v>
      </c>
      <c r="AS276" s="6">
        <v>0</v>
      </c>
      <c r="AT276" s="5">
        <v>0</v>
      </c>
      <c r="AU276" s="16">
        <f t="shared" si="481"/>
        <v>0</v>
      </c>
      <c r="AV276" s="6">
        <v>0</v>
      </c>
      <c r="AW276" s="5">
        <v>0</v>
      </c>
      <c r="AX276" s="16">
        <f t="shared" si="482"/>
        <v>0</v>
      </c>
      <c r="AY276" s="6">
        <v>0</v>
      </c>
      <c r="AZ276" s="5">
        <v>0</v>
      </c>
      <c r="BA276" s="16">
        <f t="shared" si="483"/>
        <v>0</v>
      </c>
      <c r="BB276" s="6">
        <v>0</v>
      </c>
      <c r="BC276" s="5">
        <v>0</v>
      </c>
      <c r="BD276" s="16">
        <f t="shared" si="484"/>
        <v>0</v>
      </c>
      <c r="BE276" s="6">
        <v>0</v>
      </c>
      <c r="BF276" s="5">
        <v>0</v>
      </c>
      <c r="BG276" s="16">
        <f t="shared" si="485"/>
        <v>0</v>
      </c>
      <c r="BH276" s="6">
        <v>0</v>
      </c>
      <c r="BI276" s="5">
        <v>0</v>
      </c>
      <c r="BJ276" s="16">
        <f t="shared" si="486"/>
        <v>0</v>
      </c>
      <c r="BK276" s="6">
        <v>0</v>
      </c>
      <c r="BL276" s="5">
        <v>0</v>
      </c>
      <c r="BM276" s="16">
        <f t="shared" si="487"/>
        <v>0</v>
      </c>
      <c r="BN276" s="6">
        <v>0</v>
      </c>
      <c r="BO276" s="5">
        <v>0</v>
      </c>
      <c r="BP276" s="16">
        <f t="shared" si="488"/>
        <v>0</v>
      </c>
      <c r="BQ276" s="6">
        <v>0</v>
      </c>
      <c r="BR276" s="5">
        <v>0</v>
      </c>
      <c r="BS276" s="16">
        <f t="shared" si="489"/>
        <v>0</v>
      </c>
      <c r="BT276" s="6">
        <v>0</v>
      </c>
      <c r="BU276" s="5">
        <v>0</v>
      </c>
      <c r="BV276" s="16">
        <f t="shared" si="490"/>
        <v>0</v>
      </c>
      <c r="BW276" s="6">
        <v>0</v>
      </c>
      <c r="BX276" s="5">
        <v>0</v>
      </c>
      <c r="BY276" s="16">
        <f t="shared" si="491"/>
        <v>0</v>
      </c>
      <c r="BZ276" s="6">
        <v>0</v>
      </c>
      <c r="CA276" s="5">
        <v>0</v>
      </c>
      <c r="CB276" s="16">
        <f t="shared" si="492"/>
        <v>0</v>
      </c>
      <c r="CC276" s="6">
        <v>0</v>
      </c>
      <c r="CD276" s="5">
        <v>0</v>
      </c>
      <c r="CE276" s="16">
        <f t="shared" si="493"/>
        <v>0</v>
      </c>
      <c r="CF276" s="6">
        <v>0</v>
      </c>
      <c r="CG276" s="5">
        <v>0</v>
      </c>
      <c r="CH276" s="16">
        <f t="shared" si="494"/>
        <v>0</v>
      </c>
      <c r="CI276" s="6">
        <v>0</v>
      </c>
      <c r="CJ276" s="5">
        <v>0</v>
      </c>
      <c r="CK276" s="16">
        <f t="shared" si="495"/>
        <v>0</v>
      </c>
      <c r="CL276" s="6">
        <v>0</v>
      </c>
      <c r="CM276" s="5">
        <v>0</v>
      </c>
      <c r="CN276" s="16">
        <f t="shared" si="496"/>
        <v>0</v>
      </c>
      <c r="CO276" s="6">
        <v>0</v>
      </c>
      <c r="CP276" s="5">
        <v>0</v>
      </c>
      <c r="CQ276" s="16">
        <f t="shared" si="497"/>
        <v>0</v>
      </c>
      <c r="CR276" s="6">
        <v>0</v>
      </c>
      <c r="CS276" s="5">
        <v>0</v>
      </c>
      <c r="CT276" s="16">
        <f t="shared" si="498"/>
        <v>0</v>
      </c>
      <c r="CU276" s="6">
        <v>0</v>
      </c>
      <c r="CV276" s="5">
        <v>0</v>
      </c>
      <c r="CW276" s="16">
        <f t="shared" si="499"/>
        <v>0</v>
      </c>
      <c r="CX276" s="6">
        <f t="shared" si="501"/>
        <v>0</v>
      </c>
      <c r="CY276" s="16">
        <f t="shared" si="502"/>
        <v>0</v>
      </c>
    </row>
    <row r="277" spans="1:103" x14ac:dyDescent="0.3">
      <c r="A277" s="48">
        <v>2024</v>
      </c>
      <c r="B277" s="49" t="s">
        <v>16</v>
      </c>
      <c r="C277" s="6">
        <v>0</v>
      </c>
      <c r="D277" s="5">
        <v>0</v>
      </c>
      <c r="E277" s="16">
        <f t="shared" si="503"/>
        <v>0</v>
      </c>
      <c r="F277" s="6">
        <v>0</v>
      </c>
      <c r="G277" s="5">
        <v>0</v>
      </c>
      <c r="H277" s="16">
        <f t="shared" si="468"/>
        <v>0</v>
      </c>
      <c r="I277" s="6">
        <v>0</v>
      </c>
      <c r="J277" s="5">
        <v>0</v>
      </c>
      <c r="K277" s="16">
        <f t="shared" si="469"/>
        <v>0</v>
      </c>
      <c r="L277" s="6">
        <v>0</v>
      </c>
      <c r="M277" s="5">
        <v>0</v>
      </c>
      <c r="N277" s="16">
        <f t="shared" si="470"/>
        <v>0</v>
      </c>
      <c r="O277" s="6">
        <v>0</v>
      </c>
      <c r="P277" s="5">
        <v>0</v>
      </c>
      <c r="Q277" s="16">
        <f t="shared" si="471"/>
        <v>0</v>
      </c>
      <c r="R277" s="6">
        <v>0</v>
      </c>
      <c r="S277" s="5">
        <v>0</v>
      </c>
      <c r="T277" s="16">
        <f t="shared" si="472"/>
        <v>0</v>
      </c>
      <c r="U277" s="6">
        <v>0</v>
      </c>
      <c r="V277" s="5">
        <v>0</v>
      </c>
      <c r="W277" s="16">
        <f t="shared" si="473"/>
        <v>0</v>
      </c>
      <c r="X277" s="6">
        <v>0</v>
      </c>
      <c r="Y277" s="5">
        <v>0</v>
      </c>
      <c r="Z277" s="16">
        <f t="shared" si="474"/>
        <v>0</v>
      </c>
      <c r="AA277" s="6">
        <v>0</v>
      </c>
      <c r="AB277" s="5">
        <v>0</v>
      </c>
      <c r="AC277" s="16">
        <f t="shared" si="475"/>
        <v>0</v>
      </c>
      <c r="AD277" s="6">
        <v>0</v>
      </c>
      <c r="AE277" s="5">
        <v>0</v>
      </c>
      <c r="AF277" s="16">
        <f t="shared" si="476"/>
        <v>0</v>
      </c>
      <c r="AG277" s="6">
        <v>0</v>
      </c>
      <c r="AH277" s="5">
        <v>0</v>
      </c>
      <c r="AI277" s="16">
        <f t="shared" si="477"/>
        <v>0</v>
      </c>
      <c r="AJ277" s="6">
        <v>0</v>
      </c>
      <c r="AK277" s="5">
        <v>0</v>
      </c>
      <c r="AL277" s="16">
        <f t="shared" si="478"/>
        <v>0</v>
      </c>
      <c r="AM277" s="6">
        <v>0</v>
      </c>
      <c r="AN277" s="5">
        <v>0</v>
      </c>
      <c r="AO277" s="16">
        <f t="shared" si="479"/>
        <v>0</v>
      </c>
      <c r="AP277" s="6">
        <v>0</v>
      </c>
      <c r="AQ277" s="5">
        <v>0</v>
      </c>
      <c r="AR277" s="16">
        <f t="shared" si="480"/>
        <v>0</v>
      </c>
      <c r="AS277" s="6">
        <v>0</v>
      </c>
      <c r="AT277" s="5">
        <v>0</v>
      </c>
      <c r="AU277" s="16">
        <f t="shared" si="481"/>
        <v>0</v>
      </c>
      <c r="AV277" s="6">
        <v>0</v>
      </c>
      <c r="AW277" s="5">
        <v>0</v>
      </c>
      <c r="AX277" s="16">
        <f t="shared" si="482"/>
        <v>0</v>
      </c>
      <c r="AY277" s="6">
        <v>0</v>
      </c>
      <c r="AZ277" s="5">
        <v>0</v>
      </c>
      <c r="BA277" s="16">
        <f t="shared" si="483"/>
        <v>0</v>
      </c>
      <c r="BB277" s="6">
        <v>0</v>
      </c>
      <c r="BC277" s="5">
        <v>0</v>
      </c>
      <c r="BD277" s="16">
        <f t="shared" si="484"/>
        <v>0</v>
      </c>
      <c r="BE277" s="6">
        <v>0</v>
      </c>
      <c r="BF277" s="5">
        <v>0</v>
      </c>
      <c r="BG277" s="16">
        <f t="shared" si="485"/>
        <v>0</v>
      </c>
      <c r="BH277" s="6">
        <v>0</v>
      </c>
      <c r="BI277" s="5">
        <v>0</v>
      </c>
      <c r="BJ277" s="16">
        <f t="shared" si="486"/>
        <v>0</v>
      </c>
      <c r="BK277" s="6">
        <v>0</v>
      </c>
      <c r="BL277" s="5">
        <v>0</v>
      </c>
      <c r="BM277" s="16">
        <f t="shared" si="487"/>
        <v>0</v>
      </c>
      <c r="BN277" s="6">
        <v>0</v>
      </c>
      <c r="BO277" s="5">
        <v>0</v>
      </c>
      <c r="BP277" s="16">
        <f t="shared" si="488"/>
        <v>0</v>
      </c>
      <c r="BQ277" s="6">
        <v>0</v>
      </c>
      <c r="BR277" s="5">
        <v>0</v>
      </c>
      <c r="BS277" s="16">
        <f t="shared" si="489"/>
        <v>0</v>
      </c>
      <c r="BT277" s="6">
        <v>0</v>
      </c>
      <c r="BU277" s="5">
        <v>0</v>
      </c>
      <c r="BV277" s="16">
        <f t="shared" si="490"/>
        <v>0</v>
      </c>
      <c r="BW277" s="6">
        <v>0</v>
      </c>
      <c r="BX277" s="5">
        <v>0</v>
      </c>
      <c r="BY277" s="16">
        <f t="shared" si="491"/>
        <v>0</v>
      </c>
      <c r="BZ277" s="6">
        <v>0</v>
      </c>
      <c r="CA277" s="5">
        <v>0</v>
      </c>
      <c r="CB277" s="16">
        <f t="shared" si="492"/>
        <v>0</v>
      </c>
      <c r="CC277" s="6">
        <v>0</v>
      </c>
      <c r="CD277" s="5">
        <v>0</v>
      </c>
      <c r="CE277" s="16">
        <f t="shared" si="493"/>
        <v>0</v>
      </c>
      <c r="CF277" s="6">
        <v>0</v>
      </c>
      <c r="CG277" s="5">
        <v>0</v>
      </c>
      <c r="CH277" s="16">
        <f t="shared" si="494"/>
        <v>0</v>
      </c>
      <c r="CI277" s="6">
        <v>0</v>
      </c>
      <c r="CJ277" s="5">
        <v>0</v>
      </c>
      <c r="CK277" s="16">
        <f t="shared" si="495"/>
        <v>0</v>
      </c>
      <c r="CL277" s="6">
        <v>0</v>
      </c>
      <c r="CM277" s="5">
        <v>0</v>
      </c>
      <c r="CN277" s="16">
        <f t="shared" si="496"/>
        <v>0</v>
      </c>
      <c r="CO277" s="6">
        <v>0</v>
      </c>
      <c r="CP277" s="5">
        <v>0</v>
      </c>
      <c r="CQ277" s="16">
        <f t="shared" si="497"/>
        <v>0</v>
      </c>
      <c r="CR277" s="6">
        <v>0</v>
      </c>
      <c r="CS277" s="5">
        <v>0</v>
      </c>
      <c r="CT277" s="16">
        <f t="shared" si="498"/>
        <v>0</v>
      </c>
      <c r="CU277" s="6">
        <v>0</v>
      </c>
      <c r="CV277" s="5">
        <v>0</v>
      </c>
      <c r="CW277" s="16">
        <f t="shared" si="499"/>
        <v>0</v>
      </c>
      <c r="CX277" s="6">
        <f t="shared" si="501"/>
        <v>0</v>
      </c>
      <c r="CY277" s="16">
        <f t="shared" si="502"/>
        <v>0</v>
      </c>
    </row>
    <row r="278" spans="1:103" ht="15" thickBot="1" x14ac:dyDescent="0.35">
      <c r="A278" s="50"/>
      <c r="B278" s="65" t="s">
        <v>17</v>
      </c>
      <c r="C278" s="66">
        <f t="shared" ref="C278:D278" si="504">SUM(C266:C277)</f>
        <v>0</v>
      </c>
      <c r="D278" s="67">
        <f t="shared" si="504"/>
        <v>0</v>
      </c>
      <c r="E278" s="55"/>
      <c r="F278" s="66">
        <f t="shared" ref="F278:G278" si="505">SUM(F266:F277)</f>
        <v>0</v>
      </c>
      <c r="G278" s="67">
        <f t="shared" si="505"/>
        <v>0</v>
      </c>
      <c r="H278" s="55"/>
      <c r="I278" s="66">
        <f t="shared" ref="I278:J278" si="506">SUM(I266:I277)</f>
        <v>0</v>
      </c>
      <c r="J278" s="67">
        <f t="shared" si="506"/>
        <v>0</v>
      </c>
      <c r="K278" s="55"/>
      <c r="L278" s="66">
        <f t="shared" ref="L278:M278" si="507">SUM(L266:L277)</f>
        <v>0</v>
      </c>
      <c r="M278" s="67">
        <f t="shared" si="507"/>
        <v>0</v>
      </c>
      <c r="N278" s="55"/>
      <c r="O278" s="66">
        <f t="shared" ref="O278:P278" si="508">SUM(O266:O277)</f>
        <v>2.3787799999999999</v>
      </c>
      <c r="P278" s="67">
        <f t="shared" si="508"/>
        <v>89.388000000000005</v>
      </c>
      <c r="Q278" s="55"/>
      <c r="R278" s="66">
        <f t="shared" ref="R278:S278" si="509">SUM(R266:R277)</f>
        <v>0</v>
      </c>
      <c r="S278" s="67">
        <f t="shared" si="509"/>
        <v>0</v>
      </c>
      <c r="T278" s="55"/>
      <c r="U278" s="66">
        <f t="shared" ref="U278:V278" si="510">SUM(U266:U277)</f>
        <v>0</v>
      </c>
      <c r="V278" s="67">
        <f t="shared" si="510"/>
        <v>0</v>
      </c>
      <c r="W278" s="55"/>
      <c r="X278" s="66">
        <f t="shared" ref="X278:Y278" si="511">SUM(X266:X277)</f>
        <v>0</v>
      </c>
      <c r="Y278" s="67">
        <f t="shared" si="511"/>
        <v>0</v>
      </c>
      <c r="Z278" s="55"/>
      <c r="AA278" s="66">
        <f t="shared" ref="AA278:AB278" si="512">SUM(AA266:AA277)</f>
        <v>0</v>
      </c>
      <c r="AB278" s="67">
        <f t="shared" si="512"/>
        <v>0</v>
      </c>
      <c r="AC278" s="55"/>
      <c r="AD278" s="66">
        <f t="shared" ref="AD278:AE278" si="513">SUM(AD266:AD277)</f>
        <v>0</v>
      </c>
      <c r="AE278" s="67">
        <f t="shared" si="513"/>
        <v>0</v>
      </c>
      <c r="AF278" s="55"/>
      <c r="AG278" s="66">
        <f t="shared" ref="AG278:AH278" si="514">SUM(AG266:AG277)</f>
        <v>0</v>
      </c>
      <c r="AH278" s="67">
        <f t="shared" si="514"/>
        <v>0</v>
      </c>
      <c r="AI278" s="55"/>
      <c r="AJ278" s="66">
        <f t="shared" ref="AJ278:AK278" si="515">SUM(AJ266:AJ277)</f>
        <v>0</v>
      </c>
      <c r="AK278" s="67">
        <f t="shared" si="515"/>
        <v>0</v>
      </c>
      <c r="AL278" s="55"/>
      <c r="AM278" s="66">
        <f t="shared" ref="AM278:AN278" si="516">SUM(AM266:AM277)</f>
        <v>0</v>
      </c>
      <c r="AN278" s="67">
        <f t="shared" si="516"/>
        <v>0</v>
      </c>
      <c r="AO278" s="55"/>
      <c r="AP278" s="66">
        <f t="shared" ref="AP278:AQ278" si="517">SUM(AP266:AP277)</f>
        <v>0</v>
      </c>
      <c r="AQ278" s="67">
        <f t="shared" si="517"/>
        <v>0</v>
      </c>
      <c r="AR278" s="55"/>
      <c r="AS278" s="66">
        <f t="shared" ref="AS278:AT278" si="518">SUM(AS266:AS277)</f>
        <v>0</v>
      </c>
      <c r="AT278" s="67">
        <f t="shared" si="518"/>
        <v>0</v>
      </c>
      <c r="AU278" s="55"/>
      <c r="AV278" s="66">
        <f t="shared" ref="AV278:AW278" si="519">SUM(AV266:AV277)</f>
        <v>0</v>
      </c>
      <c r="AW278" s="67">
        <f t="shared" si="519"/>
        <v>0</v>
      </c>
      <c r="AX278" s="55"/>
      <c r="AY278" s="66">
        <f t="shared" ref="AY278:AZ278" si="520">SUM(AY266:AY277)</f>
        <v>19.845000000000002</v>
      </c>
      <c r="AZ278" s="67">
        <f t="shared" si="520"/>
        <v>710.26299999999992</v>
      </c>
      <c r="BA278" s="55"/>
      <c r="BB278" s="66">
        <f t="shared" ref="BB278:BC278" si="521">SUM(BB266:BB277)</f>
        <v>0</v>
      </c>
      <c r="BC278" s="67">
        <f t="shared" si="521"/>
        <v>0</v>
      </c>
      <c r="BD278" s="55"/>
      <c r="BE278" s="66">
        <f t="shared" ref="BE278:BF278" si="522">SUM(BE266:BE277)</f>
        <v>0</v>
      </c>
      <c r="BF278" s="67">
        <f t="shared" si="522"/>
        <v>0</v>
      </c>
      <c r="BG278" s="55"/>
      <c r="BH278" s="66">
        <f t="shared" ref="BH278:BI278" si="523">SUM(BH266:BH277)</f>
        <v>0</v>
      </c>
      <c r="BI278" s="67">
        <f t="shared" si="523"/>
        <v>0</v>
      </c>
      <c r="BJ278" s="55"/>
      <c r="BK278" s="66">
        <f t="shared" ref="BK278:BL278" si="524">SUM(BK266:BK277)</f>
        <v>0.17499999999999999</v>
      </c>
      <c r="BL278" s="67">
        <f t="shared" si="524"/>
        <v>3.5910000000000002</v>
      </c>
      <c r="BM278" s="55"/>
      <c r="BN278" s="66">
        <f t="shared" ref="BN278:BO278" si="525">SUM(BN266:BN277)</f>
        <v>0.26129000000000002</v>
      </c>
      <c r="BO278" s="67">
        <f t="shared" si="525"/>
        <v>10.391999999999999</v>
      </c>
      <c r="BP278" s="55"/>
      <c r="BQ278" s="66">
        <f t="shared" ref="BQ278:BR278" si="526">SUM(BQ266:BQ277)</f>
        <v>0</v>
      </c>
      <c r="BR278" s="67">
        <f t="shared" si="526"/>
        <v>0</v>
      </c>
      <c r="BS278" s="55"/>
      <c r="BT278" s="66">
        <f t="shared" ref="BT278:BU278" si="527">SUM(BT266:BT277)</f>
        <v>0</v>
      </c>
      <c r="BU278" s="67">
        <f t="shared" si="527"/>
        <v>0</v>
      </c>
      <c r="BV278" s="55"/>
      <c r="BW278" s="66">
        <f t="shared" ref="BW278:BX278" si="528">SUM(BW266:BW277)</f>
        <v>0</v>
      </c>
      <c r="BX278" s="67">
        <f t="shared" si="528"/>
        <v>0</v>
      </c>
      <c r="BY278" s="55"/>
      <c r="BZ278" s="66">
        <f t="shared" ref="BZ278:CA278" si="529">SUM(BZ266:BZ277)</f>
        <v>0</v>
      </c>
      <c r="CA278" s="67">
        <f t="shared" si="529"/>
        <v>0</v>
      </c>
      <c r="CB278" s="55"/>
      <c r="CC278" s="66">
        <f t="shared" ref="CC278:CD278" si="530">SUM(CC266:CC277)</f>
        <v>0</v>
      </c>
      <c r="CD278" s="67">
        <f t="shared" si="530"/>
        <v>0</v>
      </c>
      <c r="CE278" s="55"/>
      <c r="CF278" s="66">
        <f t="shared" ref="CF278:CG278" si="531">SUM(CF266:CF277)</f>
        <v>0</v>
      </c>
      <c r="CG278" s="67">
        <f t="shared" si="531"/>
        <v>0</v>
      </c>
      <c r="CH278" s="55"/>
      <c r="CI278" s="66">
        <f t="shared" ref="CI278:CJ278" si="532">SUM(CI266:CI277)</f>
        <v>0</v>
      </c>
      <c r="CJ278" s="67">
        <f t="shared" si="532"/>
        <v>0</v>
      </c>
      <c r="CK278" s="55"/>
      <c r="CL278" s="66">
        <f t="shared" ref="CL278:CM278" si="533">SUM(CL266:CL277)</f>
        <v>0</v>
      </c>
      <c r="CM278" s="67">
        <f t="shared" si="533"/>
        <v>0</v>
      </c>
      <c r="CN278" s="55"/>
      <c r="CO278" s="66">
        <f t="shared" ref="CO278:CP278" si="534">SUM(CO266:CO277)</f>
        <v>1E-3</v>
      </c>
      <c r="CP278" s="67">
        <f t="shared" si="534"/>
        <v>0.05</v>
      </c>
      <c r="CQ278" s="55"/>
      <c r="CR278" s="66">
        <f t="shared" ref="CR278:CS278" si="535">SUM(CR266:CR277)</f>
        <v>0</v>
      </c>
      <c r="CS278" s="67">
        <f t="shared" si="535"/>
        <v>0</v>
      </c>
      <c r="CT278" s="55"/>
      <c r="CU278" s="66">
        <f t="shared" ref="CU278:CV278" si="536">SUM(CU266:CU277)</f>
        <v>0.05</v>
      </c>
      <c r="CV278" s="67">
        <f t="shared" si="536"/>
        <v>0.4</v>
      </c>
      <c r="CW278" s="55"/>
      <c r="CX278" s="42">
        <f t="shared" si="501"/>
        <v>22.711070000000003</v>
      </c>
      <c r="CY278" s="43">
        <f t="shared" si="502"/>
        <v>814.08399999999995</v>
      </c>
    </row>
  </sheetData>
  <mergeCells count="35">
    <mergeCell ref="O4:Q4"/>
    <mergeCell ref="AA4:AC4"/>
    <mergeCell ref="AS4:AU4"/>
    <mergeCell ref="CF4:CH4"/>
    <mergeCell ref="BZ4:CB4"/>
    <mergeCell ref="BH4:BJ4"/>
    <mergeCell ref="A4:B4"/>
    <mergeCell ref="C2:H2"/>
    <mergeCell ref="BK4:BM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BE4:BG4"/>
    <mergeCell ref="U4:W4"/>
    <mergeCell ref="AM4:AO4"/>
    <mergeCell ref="CU4:CW4"/>
    <mergeCell ref="BT4:BV4"/>
    <mergeCell ref="AV4:AX4"/>
    <mergeCell ref="BB4:BD4"/>
    <mergeCell ref="CO4:CQ4"/>
    <mergeCell ref="CR4:CT4"/>
    <mergeCell ref="BQ4:BS4"/>
    <mergeCell ref="BW4:BY4"/>
    <mergeCell ref="CC4:CE4"/>
    <mergeCell ref="CI4:CK4"/>
    <mergeCell ref="CL4:CN4"/>
    <mergeCell ref="BN4:BP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2024-04-05T07:45:33Z</dcterms:modified>
</cp:coreProperties>
</file>